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Foaie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7" i="1" l="1"/>
  <c r="G237" i="1"/>
  <c r="F237" i="1"/>
  <c r="H236" i="1"/>
  <c r="G236" i="1"/>
  <c r="F236" i="1"/>
  <c r="H235" i="1"/>
  <c r="G235" i="1"/>
  <c r="F235" i="1"/>
  <c r="H234" i="1"/>
  <c r="G234" i="1"/>
  <c r="F234" i="1"/>
  <c r="H233" i="1"/>
  <c r="G233" i="1"/>
  <c r="F233" i="1"/>
  <c r="H232" i="1"/>
  <c r="G232" i="1"/>
  <c r="F232" i="1"/>
  <c r="H231" i="1"/>
  <c r="G231" i="1"/>
  <c r="F231" i="1"/>
  <c r="H230" i="1"/>
  <c r="G230" i="1"/>
  <c r="F230" i="1"/>
  <c r="H229" i="1"/>
  <c r="G229" i="1"/>
  <c r="F229" i="1"/>
  <c r="H228" i="1"/>
  <c r="G228" i="1"/>
  <c r="F228" i="1"/>
  <c r="H227" i="1"/>
  <c r="G227" i="1"/>
  <c r="F227" i="1"/>
  <c r="H226" i="1"/>
  <c r="G226" i="1"/>
  <c r="F226" i="1"/>
  <c r="H225" i="1"/>
  <c r="G225" i="1"/>
  <c r="F225" i="1"/>
  <c r="H224" i="1"/>
  <c r="G224" i="1"/>
  <c r="F224" i="1"/>
  <c r="H223" i="1"/>
  <c r="G223" i="1"/>
  <c r="F223" i="1"/>
  <c r="H222" i="1"/>
  <c r="G222" i="1"/>
  <c r="F222" i="1"/>
  <c r="H221" i="1"/>
  <c r="G221" i="1"/>
  <c r="F221" i="1"/>
  <c r="H220" i="1"/>
  <c r="G220" i="1"/>
  <c r="F220" i="1"/>
  <c r="H219" i="1"/>
  <c r="G219" i="1"/>
  <c r="F219" i="1"/>
  <c r="H218" i="1"/>
  <c r="G218" i="1"/>
  <c r="F218" i="1"/>
  <c r="H217" i="1"/>
  <c r="G217" i="1"/>
  <c r="F217" i="1"/>
  <c r="H216" i="1"/>
  <c r="G216" i="1"/>
  <c r="F216" i="1"/>
  <c r="H215" i="1"/>
  <c r="G215" i="1"/>
  <c r="F215" i="1"/>
  <c r="H214" i="1"/>
  <c r="G214" i="1"/>
  <c r="F214" i="1"/>
  <c r="H213" i="1"/>
  <c r="G213" i="1"/>
  <c r="F213" i="1"/>
  <c r="H212" i="1"/>
  <c r="G212" i="1"/>
  <c r="F212" i="1"/>
  <c r="H211" i="1"/>
  <c r="G211" i="1"/>
  <c r="F211" i="1"/>
  <c r="H210" i="1"/>
  <c r="G210" i="1"/>
  <c r="F210" i="1"/>
  <c r="H209" i="1"/>
  <c r="G209" i="1"/>
  <c r="F209" i="1"/>
  <c r="H208" i="1"/>
  <c r="G208" i="1"/>
  <c r="F208" i="1"/>
  <c r="H207" i="1"/>
  <c r="G207" i="1"/>
  <c r="F207" i="1"/>
  <c r="H206" i="1"/>
  <c r="G206" i="1"/>
  <c r="F206" i="1"/>
  <c r="H205" i="1"/>
  <c r="G205" i="1"/>
  <c r="F205" i="1"/>
  <c r="H204" i="1"/>
  <c r="G204" i="1"/>
  <c r="F204" i="1"/>
  <c r="H203" i="1"/>
  <c r="G203" i="1"/>
  <c r="F203" i="1"/>
  <c r="H202" i="1"/>
  <c r="G202" i="1"/>
  <c r="F202" i="1"/>
  <c r="H201" i="1"/>
  <c r="G201" i="1"/>
  <c r="F201" i="1"/>
  <c r="H200" i="1"/>
  <c r="G200" i="1"/>
  <c r="F200" i="1"/>
  <c r="H199" i="1"/>
  <c r="G199" i="1"/>
  <c r="F199" i="1"/>
  <c r="H198" i="1"/>
  <c r="G198" i="1"/>
  <c r="F198" i="1"/>
  <c r="H197" i="1"/>
  <c r="G197" i="1"/>
  <c r="F197" i="1"/>
  <c r="H196" i="1"/>
  <c r="G196" i="1"/>
  <c r="F196" i="1"/>
  <c r="H195" i="1"/>
  <c r="G195" i="1"/>
  <c r="F195" i="1"/>
  <c r="H194" i="1"/>
  <c r="G194" i="1"/>
  <c r="F194" i="1"/>
  <c r="H193" i="1"/>
  <c r="G193" i="1"/>
  <c r="F193" i="1"/>
  <c r="H192" i="1"/>
  <c r="G192" i="1"/>
  <c r="F192" i="1"/>
  <c r="H191" i="1"/>
  <c r="G191" i="1"/>
  <c r="F191" i="1"/>
  <c r="H190" i="1"/>
  <c r="G190" i="1"/>
  <c r="F190" i="1"/>
  <c r="H189" i="1"/>
  <c r="G189" i="1"/>
  <c r="F189" i="1"/>
  <c r="H188" i="1"/>
  <c r="G188" i="1"/>
  <c r="F188" i="1"/>
  <c r="H187" i="1"/>
  <c r="G187" i="1"/>
  <c r="F187" i="1"/>
  <c r="H180" i="1"/>
  <c r="G180" i="1"/>
  <c r="F180" i="1"/>
  <c r="F181" i="1" s="1"/>
  <c r="H179" i="1"/>
  <c r="H181" i="1" s="1"/>
  <c r="G179" i="1"/>
  <c r="F179" i="1"/>
  <c r="G178" i="1"/>
  <c r="G181" i="1" s="1"/>
  <c r="H175" i="1"/>
  <c r="G175" i="1"/>
  <c r="F175" i="1"/>
  <c r="H174" i="1"/>
  <c r="G174" i="1"/>
  <c r="F174" i="1"/>
  <c r="H173" i="1"/>
  <c r="G173" i="1"/>
  <c r="F173" i="1"/>
  <c r="H172" i="1"/>
  <c r="G172" i="1"/>
  <c r="F172" i="1"/>
  <c r="F176" i="1" s="1"/>
  <c r="F182" i="1" s="1"/>
  <c r="H171" i="1"/>
  <c r="G171" i="1"/>
  <c r="F171" i="1"/>
  <c r="H165" i="1"/>
  <c r="G165" i="1"/>
  <c r="H153" i="1"/>
  <c r="H154" i="1" s="1"/>
  <c r="G153" i="1"/>
  <c r="G154" i="1" s="1"/>
  <c r="F153" i="1"/>
  <c r="H150" i="1"/>
  <c r="G150" i="1"/>
  <c r="F150" i="1"/>
  <c r="H149" i="1"/>
  <c r="G149" i="1"/>
  <c r="F149" i="1"/>
  <c r="H148" i="1"/>
  <c r="G148" i="1"/>
  <c r="G151" i="1" s="1"/>
  <c r="F148" i="1"/>
  <c r="H146" i="1"/>
  <c r="G145" i="1"/>
  <c r="G144" i="1"/>
  <c r="G146" i="1" s="1"/>
  <c r="H142" i="1"/>
  <c r="G141" i="1"/>
  <c r="G140" i="1"/>
  <c r="G139" i="1"/>
  <c r="G142" i="1" s="1"/>
  <c r="H137" i="1"/>
  <c r="G136" i="1"/>
  <c r="G135" i="1"/>
  <c r="G134" i="1"/>
  <c r="G133" i="1"/>
  <c r="G132" i="1"/>
  <c r="H130" i="1"/>
  <c r="G129" i="1"/>
  <c r="G128" i="1"/>
  <c r="G127" i="1"/>
  <c r="G126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119" i="1"/>
  <c r="H124" i="1" s="1"/>
  <c r="G119" i="1"/>
  <c r="F119" i="1"/>
  <c r="H114" i="1"/>
  <c r="G114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F111" i="1" s="1"/>
  <c r="H105" i="1"/>
  <c r="G104" i="1"/>
  <c r="G103" i="1"/>
  <c r="G105" i="1" s="1"/>
  <c r="H101" i="1"/>
  <c r="G100" i="1"/>
  <c r="G99" i="1"/>
  <c r="G98" i="1"/>
  <c r="G101" i="1" s="1"/>
  <c r="H96" i="1"/>
  <c r="G95" i="1"/>
  <c r="G94" i="1"/>
  <c r="G96" i="1" s="1"/>
  <c r="H92" i="1"/>
  <c r="G91" i="1"/>
  <c r="G90" i="1"/>
  <c r="G89" i="1"/>
  <c r="G88" i="1"/>
  <c r="H85" i="1"/>
  <c r="G85" i="1"/>
  <c r="F85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7" i="1"/>
  <c r="G76" i="1"/>
  <c r="G75" i="1"/>
  <c r="G74" i="1"/>
  <c r="G73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1" i="1"/>
  <c r="G61" i="1"/>
  <c r="F61" i="1"/>
  <c r="H60" i="1"/>
  <c r="G60" i="1"/>
  <c r="F60" i="1"/>
  <c r="H57" i="1"/>
  <c r="G57" i="1"/>
  <c r="F57" i="1"/>
  <c r="H56" i="1"/>
  <c r="G56" i="1"/>
  <c r="F56" i="1"/>
  <c r="H55" i="1"/>
  <c r="G55" i="1"/>
  <c r="F55" i="1"/>
  <c r="H54" i="1"/>
  <c r="G54" i="1"/>
  <c r="F54" i="1"/>
  <c r="H51" i="1"/>
  <c r="H52" i="1" s="1"/>
  <c r="G51" i="1"/>
  <c r="G52" i="1" s="1"/>
  <c r="F51" i="1"/>
  <c r="F52" i="1" s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0" i="1"/>
  <c r="G30" i="1"/>
  <c r="F30" i="1"/>
  <c r="H29" i="1"/>
  <c r="G29" i="1"/>
  <c r="F29" i="1"/>
  <c r="H28" i="1"/>
  <c r="G28" i="1"/>
  <c r="F28" i="1"/>
  <c r="H24" i="1"/>
  <c r="G24" i="1"/>
  <c r="F24" i="1"/>
  <c r="H23" i="1"/>
  <c r="G23" i="1"/>
  <c r="F23" i="1"/>
  <c r="F25" i="1" s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G25" i="1" l="1"/>
  <c r="G42" i="1"/>
  <c r="H49" i="1"/>
  <c r="F58" i="1"/>
  <c r="F62" i="1"/>
  <c r="H86" i="1"/>
  <c r="G31" i="1"/>
  <c r="H25" i="1"/>
  <c r="H26" i="1" s="1"/>
  <c r="H63" i="1" s="1"/>
  <c r="H116" i="1" s="1"/>
  <c r="H176" i="1"/>
  <c r="H182" i="1" s="1"/>
  <c r="F238" i="1"/>
  <c r="H42" i="1"/>
  <c r="G58" i="1"/>
  <c r="G62" i="1"/>
  <c r="G77" i="1"/>
  <c r="F124" i="1"/>
  <c r="F155" i="1" s="1"/>
  <c r="F183" i="1" s="1"/>
  <c r="H151" i="1"/>
  <c r="H183" i="1" s="1"/>
  <c r="G238" i="1"/>
  <c r="F49" i="1"/>
  <c r="G49" i="1"/>
  <c r="H58" i="1"/>
  <c r="H62" i="1"/>
  <c r="F71" i="1"/>
  <c r="H111" i="1"/>
  <c r="G176" i="1"/>
  <c r="H238" i="1"/>
  <c r="H21" i="1"/>
  <c r="F31" i="1"/>
  <c r="G111" i="1"/>
  <c r="G130" i="1"/>
  <c r="F21" i="1"/>
  <c r="F26" i="1" s="1"/>
  <c r="G21" i="1"/>
  <c r="G26" i="1" s="1"/>
  <c r="H31" i="1"/>
  <c r="F42" i="1"/>
  <c r="G71" i="1"/>
  <c r="H71" i="1"/>
  <c r="H115" i="1" s="1"/>
  <c r="G86" i="1"/>
  <c r="F86" i="1"/>
  <c r="G92" i="1"/>
  <c r="G124" i="1"/>
  <c r="G137" i="1"/>
  <c r="G182" i="1"/>
  <c r="G63" i="1" l="1"/>
  <c r="F63" i="1"/>
  <c r="F115" i="1"/>
  <c r="F116" i="1" s="1"/>
  <c r="G155" i="1"/>
  <c r="G183" i="1" s="1"/>
  <c r="H155" i="1"/>
  <c r="G115" i="1"/>
  <c r="G116" i="1"/>
</calcChain>
</file>

<file path=xl/sharedStrings.xml><?xml version="1.0" encoding="utf-8"?>
<sst xmlns="http://schemas.openxmlformats.org/spreadsheetml/2006/main" count="607" uniqueCount="500">
  <si>
    <t>Formularul nr.13</t>
  </si>
  <si>
    <t>aprobat prin ordinul ministrului finanțelor</t>
  </si>
  <si>
    <t>nr.133 din 28 decembrie 2021</t>
  </si>
  <si>
    <t>Bilanțul contabil privind executarea bugetului de stat pe anul  2022</t>
  </si>
  <si>
    <t>(mii lei)</t>
  </si>
  <si>
    <t>Grup de conturi</t>
  </si>
  <si>
    <t>Denumirea indicatorului</t>
  </si>
  <si>
    <t>Codul rindului</t>
  </si>
  <si>
    <t>Sold la începutul anului</t>
  </si>
  <si>
    <t>Sold la sfârșitul perioadei până la închiderea anului</t>
  </si>
  <si>
    <t>Sold la sfârșitul perioadei după   închiderea anului</t>
  </si>
  <si>
    <t>1</t>
  </si>
  <si>
    <t xml:space="preserve">3 </t>
  </si>
  <si>
    <t>ACTIVE NEFINANCIARE</t>
  </si>
  <si>
    <t>x</t>
  </si>
  <si>
    <t>31</t>
  </si>
  <si>
    <t xml:space="preserve"> MIJLOACE FIXE </t>
  </si>
  <si>
    <t>1.1</t>
  </si>
  <si>
    <t>311</t>
  </si>
  <si>
    <t>Clădiri</t>
  </si>
  <si>
    <t>1.1.1</t>
  </si>
  <si>
    <t>312</t>
  </si>
  <si>
    <t>Construcţii speciale</t>
  </si>
  <si>
    <t>1.1.2</t>
  </si>
  <si>
    <t>313</t>
  </si>
  <si>
    <t>Instalaţii de transmisie</t>
  </si>
  <si>
    <t>1.1.3</t>
  </si>
  <si>
    <t>314</t>
  </si>
  <si>
    <t>Maşini şi utilaje</t>
  </si>
  <si>
    <t>1.1.4</t>
  </si>
  <si>
    <t>315</t>
  </si>
  <si>
    <t>Mijloace de transport</t>
  </si>
  <si>
    <t>1.1.5</t>
  </si>
  <si>
    <t>316</t>
  </si>
  <si>
    <t>Unelte şi  scule, inventar de producere şi gospodăresc</t>
  </si>
  <si>
    <t>1.1.6</t>
  </si>
  <si>
    <t>317</t>
  </si>
  <si>
    <t>Active nemateriale</t>
  </si>
  <si>
    <t>1.1.7</t>
  </si>
  <si>
    <t>318</t>
  </si>
  <si>
    <t>Alte mijloace fixe</t>
  </si>
  <si>
    <t>1.1.8</t>
  </si>
  <si>
    <t>319</t>
  </si>
  <si>
    <t>Investiţii capitale în active în curs de execuţie</t>
  </si>
  <si>
    <t>1.1.9</t>
  </si>
  <si>
    <r>
      <t xml:space="preserve">TOTAL MIJLOACE FIXE </t>
    </r>
    <r>
      <rPr>
        <sz val="10"/>
        <color indexed="8"/>
        <rFont val="Times New Roman"/>
        <family val="1"/>
      </rPr>
      <t>(1.1.999=1.1.1+1.1.2+1.1.3+1.1.4+1.1.5+1.1.6+1.1.7+1.1.8+1.1.9)</t>
    </r>
  </si>
  <si>
    <t>1.1.999</t>
  </si>
  <si>
    <t>39</t>
  </si>
  <si>
    <t>UZURA MIJLOACELOR FIXE ŞI AMORTIZAREA ACTIVELOR NEMATERIALE</t>
  </si>
  <si>
    <t>1.2</t>
  </si>
  <si>
    <t>391</t>
  </si>
  <si>
    <t>Uzura mijloacelor fixe</t>
  </si>
  <si>
    <t>1.2.1</t>
  </si>
  <si>
    <t>392</t>
  </si>
  <si>
    <t>Amortizarea activelor nemateriale</t>
  </si>
  <si>
    <t>1.2.2</t>
  </si>
  <si>
    <r>
      <t xml:space="preserve">TOTAL UZURA  MIJLOACELOR FIXE ŞI AMORTIZAREA ACTIVELOR NEMATERIALE </t>
    </r>
    <r>
      <rPr>
        <sz val="10"/>
        <rFont val="Times New Roman"/>
        <family val="1"/>
      </rPr>
      <t>(1.2.999=1.2.1+1.2.2)</t>
    </r>
  </si>
  <si>
    <t>1.2.999</t>
  </si>
  <si>
    <r>
      <t xml:space="preserve">Valoarea de bilanţ a mijloacelor fixe </t>
    </r>
    <r>
      <rPr>
        <sz val="10"/>
        <rFont val="Times New Roman"/>
        <family val="1"/>
      </rPr>
      <t>(1.3 = 1.1.999 - 1.2.999)</t>
    </r>
  </si>
  <si>
    <t>1.3</t>
  </si>
  <si>
    <t>32</t>
  </si>
  <si>
    <t xml:space="preserve">REZERVE MATERIALE ALE STATULUI </t>
  </si>
  <si>
    <t>1.4</t>
  </si>
  <si>
    <t>321</t>
  </si>
  <si>
    <t>Rezervele materiale de stat</t>
  </si>
  <si>
    <t>1.4.1</t>
  </si>
  <si>
    <t>322</t>
  </si>
  <si>
    <t>Rezerve de mobilizare</t>
  </si>
  <si>
    <t>1.4.2</t>
  </si>
  <si>
    <t>323</t>
  </si>
  <si>
    <t>Alte rezerve materiale</t>
  </si>
  <si>
    <t>1.4.3</t>
  </si>
  <si>
    <r>
      <t xml:space="preserve">TOTAL REZERVE DE STAT </t>
    </r>
    <r>
      <rPr>
        <sz val="10"/>
        <rFont val="Times New Roman"/>
        <family val="1"/>
      </rPr>
      <t>(1.4.999=1.4.1+1.4.2+1.4.3)</t>
    </r>
  </si>
  <si>
    <t>1.4.999</t>
  </si>
  <si>
    <t>STOCURI DE MATERIALE CIRCULANTE</t>
  </si>
  <si>
    <t>1.5</t>
  </si>
  <si>
    <t>Combustibil, carburanţi şi lubrifianţi</t>
  </si>
  <si>
    <t>1.5.1</t>
  </si>
  <si>
    <t>Piese de schimb</t>
  </si>
  <si>
    <t>1.5.2</t>
  </si>
  <si>
    <t>Produse alimentare</t>
  </si>
  <si>
    <t>1.5.3</t>
  </si>
  <si>
    <t>Medicamente şi materiale sanitare</t>
  </si>
  <si>
    <t>1.5.4</t>
  </si>
  <si>
    <t>Materiale pentru scopuri didactice, ştiinţifice şi alte scopuri</t>
  </si>
  <si>
    <t>1.5.5</t>
  </si>
  <si>
    <t>Materiale de uz gospodăresc şi rechizite de birou</t>
  </si>
  <si>
    <t>1.5.6</t>
  </si>
  <si>
    <t>Materiale de construcţie</t>
  </si>
  <si>
    <t>1.5.7</t>
  </si>
  <si>
    <t>Accesorii de pat, îmbrăcăminte, încălţăminte</t>
  </si>
  <si>
    <t>1.5.8</t>
  </si>
  <si>
    <t>Alte materiale</t>
  </si>
  <si>
    <t>1.5.9</t>
  </si>
  <si>
    <r>
      <t xml:space="preserve">TOTAL STOCURI DE MATERIALE CIRCULANTE </t>
    </r>
    <r>
      <rPr>
        <sz val="10"/>
        <rFont val="Times New Roman"/>
        <family val="1"/>
      </rPr>
      <t>(1.5.999=1.5.1+1.5.2+1.5.3+1.5.4+1.5.5+1.5.6+1.5.7+1.5.8+1.5.9)</t>
    </r>
  </si>
  <si>
    <t>1.5.999</t>
  </si>
  <si>
    <t>PRODUCŢIE ÎN CURS DE EXECUŢIE, PRODUSE ŞI PRODUCŢIE FINITĂ, ANIMALE TINERE LA ÎNGRĂŞAT</t>
  </si>
  <si>
    <t>1.6</t>
  </si>
  <si>
    <t xml:space="preserve">Producţie în curs de execuţie </t>
  </si>
  <si>
    <t>1.6.1</t>
  </si>
  <si>
    <t>Animale tinere şi la îngrăşat</t>
  </si>
  <si>
    <t>1.6.2</t>
  </si>
  <si>
    <t>Produse finite ale unităților de producție</t>
  </si>
  <si>
    <t>1.6.3</t>
  </si>
  <si>
    <t>Producţie finită a gospodăriilor agricole auxiliare</t>
  </si>
  <si>
    <t>1.6.4</t>
  </si>
  <si>
    <t>Produse semifabricate</t>
  </si>
  <si>
    <t>1.6.5</t>
  </si>
  <si>
    <r>
      <t xml:space="preserve">TOTAL  PRODUCŢIE ÎN CURS DE EXECUŢIE, PRODUSE ŞI PRODUCŢIE FINITĂ, ANIMALE TINERE LA ÎNGRĂŞAT </t>
    </r>
    <r>
      <rPr>
        <sz val="10"/>
        <rFont val="Times New Roman"/>
        <family val="1"/>
      </rPr>
      <t>(1.6.999=1.6.1+1.6.2+1.6.3+1.6.4+1.6.5)</t>
    </r>
  </si>
  <si>
    <t>1.6.999</t>
  </si>
  <si>
    <t>MĂRFURI</t>
  </si>
  <si>
    <t>1.7</t>
  </si>
  <si>
    <t>Mărfuri</t>
  </si>
  <si>
    <t>1.7.1</t>
  </si>
  <si>
    <r>
      <t xml:space="preserve">TOTAL  MĂRFURI </t>
    </r>
    <r>
      <rPr>
        <sz val="9"/>
        <rFont val="Times New Roman"/>
        <family val="1"/>
      </rPr>
      <t>(1.7.999=1.7.1)</t>
    </r>
  </si>
  <si>
    <t>1.7.999</t>
  </si>
  <si>
    <t xml:space="preserve">VALORI </t>
  </si>
  <si>
    <t>1.8</t>
  </si>
  <si>
    <t>Metale şi pietre preţioase</t>
  </si>
  <si>
    <t>1.8.1</t>
  </si>
  <si>
    <t>Articole de juvaerie</t>
  </si>
  <si>
    <t>1.8.2</t>
  </si>
  <si>
    <t>Activele moştenirii culturale</t>
  </si>
  <si>
    <t>1.8.3</t>
  </si>
  <si>
    <t xml:space="preserve">Alte valori </t>
  </si>
  <si>
    <t>1.8.4</t>
  </si>
  <si>
    <r>
      <t xml:space="preserve">TOTAL  VALORI </t>
    </r>
    <r>
      <rPr>
        <sz val="10"/>
        <rFont val="Times New Roman"/>
        <family val="1"/>
      </rPr>
      <t>(1.8.999=1.8.1+1.8.2+1.8.3+1.8.4)</t>
    </r>
  </si>
  <si>
    <t>1.8.999</t>
  </si>
  <si>
    <t>ACTIVE NEPRODUCTIVE</t>
  </si>
  <si>
    <t>1.9</t>
  </si>
  <si>
    <t>Terenuri</t>
  </si>
  <si>
    <t>1.9.1</t>
  </si>
  <si>
    <t xml:space="preserve">Resurse naturale </t>
  </si>
  <si>
    <t>1.9.2</t>
  </si>
  <si>
    <r>
      <t xml:space="preserve">TOTAL ACTIVE NEPRODUCTIVE </t>
    </r>
    <r>
      <rPr>
        <sz val="10"/>
        <rFont val="Times New Roman"/>
        <family val="1"/>
      </rPr>
      <t>(1.9.999=1.9.1+1.9.2)</t>
    </r>
  </si>
  <si>
    <t>1.9.999</t>
  </si>
  <si>
    <r>
      <t xml:space="preserve">TOTAL ACTIVE NEFINANCIARE </t>
    </r>
    <r>
      <rPr>
        <sz val="10"/>
        <rFont val="Times New Roman"/>
        <family val="1"/>
      </rPr>
      <t>(2=1.3+1.4.999+1.5.999+1.6.999+1.7.999+1.8.999+1.9.999)</t>
    </r>
  </si>
  <si>
    <t>2</t>
  </si>
  <si>
    <t>4</t>
  </si>
  <si>
    <t xml:space="preserve">ACTIVE FINANCIARE  </t>
  </si>
  <si>
    <t>3</t>
  </si>
  <si>
    <t>41</t>
  </si>
  <si>
    <t xml:space="preserve"> CREANŢE INTERNE</t>
  </si>
  <si>
    <t>3.1</t>
  </si>
  <si>
    <t>Valori mobiliare de stat (cu excepţia acţiunilor) procurate pe piaţa primara</t>
  </si>
  <si>
    <t>3.1.1</t>
  </si>
  <si>
    <t>Garanții de stat interne</t>
  </si>
  <si>
    <t>3.1.2</t>
  </si>
  <si>
    <t xml:space="preserve">Acţiuni şi alte forme de participare în capital în interiorul ţării </t>
  </si>
  <si>
    <t>3.1.3</t>
  </si>
  <si>
    <t>Alte creante interne  ale bugetului</t>
  </si>
  <si>
    <t>3.1.4</t>
  </si>
  <si>
    <t>419</t>
  </si>
  <si>
    <t>Alte creanţe ale instituţiilor bugetare</t>
  </si>
  <si>
    <t>3.1.5</t>
  </si>
  <si>
    <r>
      <t xml:space="preserve">TOTAL CREANŢE INTERNE </t>
    </r>
    <r>
      <rPr>
        <sz val="10"/>
        <rFont val="Times New Roman"/>
        <family val="1"/>
      </rPr>
      <t>(3.1.999=3.1.1+3.1.2+3.1.3+3.1.4+3.1.5)</t>
    </r>
  </si>
  <si>
    <t>3.1.999</t>
  </si>
  <si>
    <t>DIFERENŢA DE CURS VALUTAR</t>
  </si>
  <si>
    <t>3.2</t>
  </si>
  <si>
    <t>Diferenţa de curs pozitivă</t>
  </si>
  <si>
    <t>3.2.1</t>
  </si>
  <si>
    <t>Diferenţa de curs negativă</t>
  </si>
  <si>
    <t>3.2.2</t>
  </si>
  <si>
    <t>Diferența de curs pozitivă pentru mijloacele temporar intrate în posesia instituțiilor</t>
  </si>
  <si>
    <t>3.2.3</t>
  </si>
  <si>
    <t>Diferența de curs negativă pentru mijloacele temporar intrate în posesia instituțiilor</t>
  </si>
  <si>
    <t>3.2.4</t>
  </si>
  <si>
    <r>
      <t xml:space="preserve">TOTAL DIFERENŢA DE CURS VALUTAR </t>
    </r>
    <r>
      <rPr>
        <sz val="10"/>
        <rFont val="Times New Roman"/>
        <family val="1"/>
      </rPr>
      <t>(3.2.999=3.2.1+3.2.2+3.2.3+3.2.4)</t>
    </r>
  </si>
  <si>
    <t>3.2.999</t>
  </si>
  <si>
    <t>MIJLOACE BĂNEŞTI</t>
  </si>
  <si>
    <t>3.3</t>
  </si>
  <si>
    <t>Conturi curente în sistemul trezorerial</t>
  </si>
  <si>
    <t>3.3.1</t>
  </si>
  <si>
    <t>Conturi curente în afara sistemului trezorerial</t>
  </si>
  <si>
    <t>3.3.2</t>
  </si>
  <si>
    <t>Depozite</t>
  </si>
  <si>
    <t>3.3.3</t>
  </si>
  <si>
    <t>Casa</t>
  </si>
  <si>
    <t>3.3.4</t>
  </si>
  <si>
    <t>Sume în drum</t>
  </si>
  <si>
    <t>3.3.5</t>
  </si>
  <si>
    <t xml:space="preserve">Acreditive </t>
  </si>
  <si>
    <t>3.3.6</t>
  </si>
  <si>
    <t>Alte valori şi mijloace băneşti</t>
  </si>
  <si>
    <t>3.3.7</t>
  </si>
  <si>
    <r>
      <t xml:space="preserve">TOTAL MIJLOACE BĂNEŞTI </t>
    </r>
    <r>
      <rPr>
        <sz val="10"/>
        <rFont val="Times New Roman"/>
        <family val="1"/>
      </rPr>
      <t>(3.3.999=3.3.1+3.3.2+3.3.3+3.3.4+3.3.5+3.3.6+3.3.7)</t>
    </r>
  </si>
  <si>
    <t>3.3.999</t>
  </si>
  <si>
    <t>CREDITE INTERNE ÎNTRE BUGETE</t>
  </si>
  <si>
    <t>3.4</t>
  </si>
  <si>
    <t xml:space="preserve">Credite între bugetul de stat si bugetele locale </t>
  </si>
  <si>
    <t>3.4.1</t>
  </si>
  <si>
    <t>Credite în cadrul bugetului consolidat central</t>
  </si>
  <si>
    <t>3.4.2</t>
  </si>
  <si>
    <t>Credite între bugetele locale în cadrul unei unități administrativ-teritoriale</t>
  </si>
  <si>
    <t>3.4.3</t>
  </si>
  <si>
    <t>Credite între bugetele locale a diferitor unități administrativ-teritoriale</t>
  </si>
  <si>
    <t>3.4.4</t>
  </si>
  <si>
    <r>
      <t xml:space="preserve">TOTAL CREDITE INTERNE ÎNTRE BUGETE </t>
    </r>
    <r>
      <rPr>
        <sz val="10"/>
        <rFont val="Times New Roman"/>
        <family val="1"/>
      </rPr>
      <t>(3.4.999=3.4.1+3.4.2+3.4.3+3.4.4)</t>
    </r>
  </si>
  <si>
    <t>3.4.999</t>
  </si>
  <si>
    <t>CREDITE INTERNE INSTITUŢIILOR NEFINANCIARE ŞI FINANCIARE</t>
  </si>
  <si>
    <t>3.5</t>
  </si>
  <si>
    <t>Credite instituțiilor nefinanciare</t>
  </si>
  <si>
    <t>3.5.1</t>
  </si>
  <si>
    <t>Credite instituțiilor  financiare</t>
  </si>
  <si>
    <t>3.5.2</t>
  </si>
  <si>
    <r>
      <t xml:space="preserve">TOTAL CREDITE INTERNE INSTITUŢIILOR NEFINANCIARE ŞI FINANCIARE </t>
    </r>
    <r>
      <rPr>
        <sz val="10"/>
        <rFont val="Times New Roman"/>
        <family val="1"/>
      </rPr>
      <t>(3.5.999=3.5.1+3.5.2)</t>
    </r>
  </si>
  <si>
    <t>3.5.999</t>
  </si>
  <si>
    <t>ÎMPRUMUTURI RECREDITATE INTERNE ÎNTRE BUGETE</t>
  </si>
  <si>
    <t>3.6</t>
  </si>
  <si>
    <t>Împrumuturi recreditate între bugetul de stat și bugetele locale</t>
  </si>
  <si>
    <t>3.6.1</t>
  </si>
  <si>
    <t>Împrumuturi recreditate între  bugetele locale în cadrul unei unități administrativ-teritoriale</t>
  </si>
  <si>
    <t>3.6.2</t>
  </si>
  <si>
    <t>Împrumuturi recreditate între  bugetele locale ale diferitor unități administrativ-teritoriale</t>
  </si>
  <si>
    <t>3.6.3</t>
  </si>
  <si>
    <r>
      <t xml:space="preserve">TOTAL ÎMPRUMUTURI RECREDITATE INTERNE ÎNTRE BUGETE </t>
    </r>
    <r>
      <rPr>
        <sz val="10"/>
        <rFont val="Times New Roman"/>
        <family val="1"/>
      </rPr>
      <t>(3.6.999=3.6.1+3.6.2+3.6.3)</t>
    </r>
  </si>
  <si>
    <t>3.6.999</t>
  </si>
  <si>
    <t>ÎMPRUMUTURI RECREDITATE INSTITUŢIILOR NEFINANCIARE ŞI FINANCIARE</t>
  </si>
  <si>
    <t>3.7</t>
  </si>
  <si>
    <t>Împrumuturi recreditate instituțiilor nefinanciare</t>
  </si>
  <si>
    <t>3.7.1</t>
  </si>
  <si>
    <t>Împrumuturi recreditate instituțiilor  financiare</t>
  </si>
  <si>
    <t>3.7.2</t>
  </si>
  <si>
    <r>
      <t>TOTAL ÎMPRUMUTURI RECREDITATE INSTITUŢIILOR NEFINANCIARE ŞI FINANCIARE</t>
    </r>
    <r>
      <rPr>
        <sz val="10"/>
        <rFont val="Times New Roman"/>
        <family val="1"/>
      </rPr>
      <t xml:space="preserve"> (3.7.999=3.7.1+3.7.2)</t>
    </r>
  </si>
  <si>
    <t>3.7.999</t>
  </si>
  <si>
    <t>CREANŢE EXTERNE</t>
  </si>
  <si>
    <t>3.8</t>
  </si>
  <si>
    <t>Valori mobiliare procurate pe piaţa externă</t>
  </si>
  <si>
    <t>3.8.1</t>
  </si>
  <si>
    <t>Garanții externe</t>
  </si>
  <si>
    <t>3.8.2</t>
  </si>
  <si>
    <t>Acţiuni şi alte forme de participare în capital peste hotare</t>
  </si>
  <si>
    <t>3.8.3</t>
  </si>
  <si>
    <t>Alte creanţe externe ale bugetului</t>
  </si>
  <si>
    <t>3.8.4</t>
  </si>
  <si>
    <r>
      <t xml:space="preserve">TOTAL CREANŢE EXTERNE </t>
    </r>
    <r>
      <rPr>
        <sz val="10"/>
        <rFont val="Times New Roman"/>
        <family val="1"/>
      </rPr>
      <t>(3.8.999=3.8.1+3.8.2+3.8.3+3.8.4)</t>
    </r>
  </si>
  <si>
    <t>3.8.999</t>
  </si>
  <si>
    <t>CREDITE EXTERNE</t>
  </si>
  <si>
    <t>3.9</t>
  </si>
  <si>
    <t>Credite externe acordate</t>
  </si>
  <si>
    <t>3.9.1</t>
  </si>
  <si>
    <r>
      <t xml:space="preserve">TOTAL CREDITE EXTERNE </t>
    </r>
    <r>
      <rPr>
        <sz val="10"/>
        <rFont val="Times New Roman"/>
        <family val="1"/>
      </rPr>
      <t>(3.9.999=3.9.1)</t>
    </r>
  </si>
  <si>
    <t>3.9.999</t>
  </si>
  <si>
    <r>
      <t xml:space="preserve">TOTAL ACTIVE FINANCIARE </t>
    </r>
    <r>
      <rPr>
        <sz val="10"/>
        <rFont val="Times New Roman"/>
        <family val="1"/>
      </rPr>
      <t>(4=3.1.999+3.2.999+3.3.999+3.4.999+3.5.999+3.6.999+3.7.999+3.8.999+ 3.9.999)</t>
    </r>
  </si>
  <si>
    <r>
      <t xml:space="preserve">TOTAL ACTIV </t>
    </r>
    <r>
      <rPr>
        <sz val="10"/>
        <rFont val="Times New Roman"/>
        <family val="1"/>
      </rPr>
      <t>(5=2+4)</t>
    </r>
  </si>
  <si>
    <t>5</t>
  </si>
  <si>
    <t>DATORII</t>
  </si>
  <si>
    <t>6</t>
  </si>
  <si>
    <t>51</t>
  </si>
  <si>
    <t>DATORII INTERNE</t>
  </si>
  <si>
    <t>6.1</t>
  </si>
  <si>
    <t>513</t>
  </si>
  <si>
    <t>Valori mobiliare de stat cu excepţia acţiunilor</t>
  </si>
  <si>
    <t>6.1.1</t>
  </si>
  <si>
    <t>514</t>
  </si>
  <si>
    <t>6.1.2</t>
  </si>
  <si>
    <t>Valori mobiliare de stat emise de autoritățile publice locale</t>
  </si>
  <si>
    <t>6.1.3</t>
  </si>
  <si>
    <t>518</t>
  </si>
  <si>
    <t>Alte datorii interne ale bugetului</t>
  </si>
  <si>
    <t>6.1.4</t>
  </si>
  <si>
    <t>519</t>
  </si>
  <si>
    <t>Alte datorii ale instituțiilor bugetare</t>
  </si>
  <si>
    <t>6.1.5</t>
  </si>
  <si>
    <r>
      <t xml:space="preserve">TOTAL DATORII INTERNE </t>
    </r>
    <r>
      <rPr>
        <sz val="10"/>
        <rFont val="Times New Roman"/>
        <family val="1"/>
      </rPr>
      <t>(6.1.999=6.1.1+6.1.2+6.1.3+6.1.4+6.1.5)</t>
    </r>
  </si>
  <si>
    <t>6.1.999</t>
  </si>
  <si>
    <t>ÎMPRUMUTURI INTERNE ÎNTRE BUGETE</t>
  </si>
  <si>
    <t>6.2</t>
  </si>
  <si>
    <t>Împrumuturi între bugetul de stat si bugetele locale</t>
  </si>
  <si>
    <t>6.2.1</t>
  </si>
  <si>
    <t>Împrumuturi în cadrul bugetului consolidat central</t>
  </si>
  <si>
    <t>6.2.2</t>
  </si>
  <si>
    <t>Împrumuturi între bugetele locale în cadrul unei unități administrativ-teritoriale</t>
  </si>
  <si>
    <t>6.2.3</t>
  </si>
  <si>
    <t>Împrumuturi între bugetele locale a diferitor unități administrativ-teritoriale</t>
  </si>
  <si>
    <t>6.2.4</t>
  </si>
  <si>
    <r>
      <t xml:space="preserve">TOTAL ÎMPRUMUTURI INTERNE ÎNTRE BUGETE </t>
    </r>
    <r>
      <rPr>
        <sz val="10"/>
        <rFont val="Times New Roman"/>
        <family val="1"/>
      </rPr>
      <t>(6.2.999=6.2.1+6.2.2+6.2.3+6.2.4)</t>
    </r>
  </si>
  <si>
    <t>6.2.999</t>
  </si>
  <si>
    <t>ÎMPRUMUTURI INTERNE INSTITUŢIILOR NEFINANCIARE ŞI FINANCIARE</t>
  </si>
  <si>
    <t>6.3</t>
  </si>
  <si>
    <t>Împrumuturi interne de la instituțiile nefinanciare</t>
  </si>
  <si>
    <t>6.3.1</t>
  </si>
  <si>
    <t>Împrumuturi interne de la instituțiile  financiare</t>
  </si>
  <si>
    <t>6.3.2</t>
  </si>
  <si>
    <t>Împrumuturi de la banca națională a moldovei cu garanția valorilor mobiliare de stat</t>
  </si>
  <si>
    <t>6.3.3</t>
  </si>
  <si>
    <t>Alte împrumuturi</t>
  </si>
  <si>
    <t>6.3.4</t>
  </si>
  <si>
    <t>Împrumuturi din disponibilul mijloacelor temporar intrate în posesia instituțiilor</t>
  </si>
  <si>
    <t>6.3.5</t>
  </si>
  <si>
    <r>
      <t xml:space="preserve">TOTAL ÎMPRUMUTURI INTERNE INSTITUŢIILOR NEFINANCIARE ŞI FINANCIARE </t>
    </r>
    <r>
      <rPr>
        <sz val="10"/>
        <rFont val="Times New Roman"/>
        <family val="1"/>
      </rPr>
      <t>(6.3.999=6.3.1+6.3.2+6.3.3+6.3.4+6.3.5)</t>
    </r>
  </si>
  <si>
    <t>6.3.999</t>
  </si>
  <si>
    <t>6.4</t>
  </si>
  <si>
    <t>6.4.1</t>
  </si>
  <si>
    <t>6.4.2</t>
  </si>
  <si>
    <t>6.4.3</t>
  </si>
  <si>
    <r>
      <t xml:space="preserve">TOTALÎMPRUMUTURI RECREDITATE INTERNE ÎNTRE BUGETE </t>
    </r>
    <r>
      <rPr>
        <sz val="10"/>
        <rFont val="Times New Roman"/>
        <family val="1"/>
      </rPr>
      <t>(6.4.999=6.4.1+6.4.2+6.4.3)</t>
    </r>
  </si>
  <si>
    <t>6.4.999</t>
  </si>
  <si>
    <t>ÎMPRUMUTURI INTERNE RECREDITATE INSTITUŢIILOR NEFINANCIARE ŞI FINANCIARE</t>
  </si>
  <si>
    <t>6.5</t>
  </si>
  <si>
    <t>Împrumuturi interne recreditate instituțiilor nefinanciare</t>
  </si>
  <si>
    <t>6.5.1</t>
  </si>
  <si>
    <t>6.5.2</t>
  </si>
  <si>
    <r>
      <t xml:space="preserve">TOTAL ÎMPRUMUTURI INTERNE RECREDITATE INSTITUŢIILOR NEFINANCIARE ŞI FINANCIARE </t>
    </r>
    <r>
      <rPr>
        <sz val="10"/>
        <rFont val="Times New Roman"/>
        <family val="1"/>
      </rPr>
      <t>(6.5.999=6.5.1+6.5.2)</t>
    </r>
  </si>
  <si>
    <t>6.5.999</t>
  </si>
  <si>
    <t>DATORII EXTERNE</t>
  </si>
  <si>
    <t>6.6</t>
  </si>
  <si>
    <t>Valori mobiliare de stat emise pe piaţa externă</t>
  </si>
  <si>
    <t>6.6.1</t>
  </si>
  <si>
    <t>6.6.2</t>
  </si>
  <si>
    <t>Alte datorii externe ale bugetului</t>
  </si>
  <si>
    <t>6.6.3</t>
  </si>
  <si>
    <r>
      <t xml:space="preserve">TOTAL DATORII EXTERNE </t>
    </r>
    <r>
      <rPr>
        <sz val="10"/>
        <rFont val="Times New Roman"/>
        <family val="1"/>
      </rPr>
      <t>(6.6.999=6.6.1+6.6.2+6.6.3)</t>
    </r>
  </si>
  <si>
    <t>6.6.999</t>
  </si>
  <si>
    <t>ÎMPRUMUTURI EXTERNE</t>
  </si>
  <si>
    <t>6.7</t>
  </si>
  <si>
    <t>Împrumuturi externe</t>
  </si>
  <si>
    <t>6.7.1</t>
  </si>
  <si>
    <r>
      <t xml:space="preserve">TOTAL ÎMPRUMUTURI EXTERNE </t>
    </r>
    <r>
      <rPr>
        <sz val="10"/>
        <rFont val="Times New Roman"/>
        <family val="1"/>
      </rPr>
      <t>(6.7.999=6.7.1)</t>
    </r>
  </si>
  <si>
    <t>6.7.999</t>
  </si>
  <si>
    <r>
      <t xml:space="preserve">TOTAL DATORII </t>
    </r>
    <r>
      <rPr>
        <sz val="10"/>
        <rFont val="Times New Roman"/>
        <family val="1"/>
      </rPr>
      <t>(7=6.1.999+6.2.999+6.3.999+6.4.999+6.5.999+6.6.999+6.7.999)</t>
    </r>
  </si>
  <si>
    <t>7</t>
  </si>
  <si>
    <t xml:space="preserve">MIJLOACE TRANSMISE ŞI PRIMITE ÎNTRE CONTURI </t>
  </si>
  <si>
    <t>8</t>
  </si>
  <si>
    <t>61</t>
  </si>
  <si>
    <t xml:space="preserve">MIJLOACE TRANSMISE ŞI PRIMITE ÎNTRE CONTURI ÎN CADRUL BUGETULUI DE STAT ŞI BUGETELOR LOCALE </t>
  </si>
  <si>
    <t>8.1</t>
  </si>
  <si>
    <t>611</t>
  </si>
  <si>
    <t>Mijloace transmise /primite între Trezoreria de Stat şi trezoreriile teritoriale</t>
  </si>
  <si>
    <t>8.1.1</t>
  </si>
  <si>
    <t>612</t>
  </si>
  <si>
    <t>Mijloace transmise /primite între Trezoreria de Stat şi instituţii bugetare</t>
  </si>
  <si>
    <t>8.1.2</t>
  </si>
  <si>
    <t>613</t>
  </si>
  <si>
    <t>Mijloace transmise /primite în cadrul unei instituţii bugetare</t>
  </si>
  <si>
    <t>8.1.3</t>
  </si>
  <si>
    <t xml:space="preserve">Mijloace transmise /primite între diferite instituţii bugetare </t>
  </si>
  <si>
    <t>8.1.4</t>
  </si>
  <si>
    <t>Mijloace transmise din solduri la începutul anului</t>
  </si>
  <si>
    <t>8.1.5</t>
  </si>
  <si>
    <t>Mijloace transmise/primite în cadrul unei instituții bugetare pentru mijloacele temporar intrate</t>
  </si>
  <si>
    <t>8.1.6</t>
  </si>
  <si>
    <t>Alte mijloace transmise /primite</t>
  </si>
  <si>
    <t>8.1.7</t>
  </si>
  <si>
    <r>
      <t xml:space="preserve">TOTAL MIJLOACE TRANSMISE ŞI PRIMITE ÎNTRE CONTURI ÎN CADRUL BUGETULUI DE STAT ŞI BUGETELOR LOCALE </t>
    </r>
    <r>
      <rPr>
        <sz val="10"/>
        <rFont val="Times New Roman"/>
        <family val="1"/>
      </rPr>
      <t>(8.1.999=8.1.1+8.1.2+8.1.3+8.1.4+8.1.5+8.1.6+8.1.7)</t>
    </r>
  </si>
  <si>
    <t>8.1.999</t>
  </si>
  <si>
    <t xml:space="preserve">MIJLOACE TRANSMISE ŞI PRIMITE ÎNTRE CONTURI IN CADRUL BUGETULUI ASIGURARILOR SOCIALE DE STAT </t>
  </si>
  <si>
    <t>8.2</t>
  </si>
  <si>
    <t>63</t>
  </si>
  <si>
    <t xml:space="preserve">MIJLOACE TRANSMISE ŞI PRIMITE ÎNTRE CONTURI ÎN CADRUL FONDURILOR  ASIGURĂRII OBLIGATORII DE ASISTENŢĂ MADICALĂ </t>
  </si>
  <si>
    <t>8.3</t>
  </si>
  <si>
    <r>
      <t xml:space="preserve">TOTAL MIJLOACE TRANSMISE ŞI PRIMITE ÎNTRE CONTURI </t>
    </r>
    <r>
      <rPr>
        <sz val="10"/>
        <rFont val="Times New Roman"/>
        <family val="1"/>
      </rPr>
      <t>(9=8.1.999+8.2+8.3)</t>
    </r>
  </si>
  <si>
    <t>9</t>
  </si>
  <si>
    <t xml:space="preserve">REZULTATE </t>
  </si>
  <si>
    <t>10</t>
  </si>
  <si>
    <t>REZULTATUL EXECUTĂRII DE CASĂ A BUGETELOR</t>
  </si>
  <si>
    <t>10.1</t>
  </si>
  <si>
    <t>Rezultatul executării de casă a bugetelor din anul curent</t>
  </si>
  <si>
    <t>10.1.1</t>
  </si>
  <si>
    <t>Rezultatul executării de casă a bugetelor din anii precedenţi</t>
  </si>
  <si>
    <t>10.1.2</t>
  </si>
  <si>
    <t>Corectarea rezultatelor anilor precedenţi ale executării de casă a bugetelor</t>
  </si>
  <si>
    <t>10.1.3</t>
  </si>
  <si>
    <t>Rezultatul executării de casă a mijloacelor temporar intrate în posesia instituțiilor din anul curent</t>
  </si>
  <si>
    <t>10.1.4</t>
  </si>
  <si>
    <t>Rezultatul executării de casă a mijloacelor temporar intrate în posesia instituțiilor din anii precedenți</t>
  </si>
  <si>
    <t>10.1.5</t>
  </si>
  <si>
    <r>
      <t xml:space="preserve">TOTAL REZULTATUL EXECUTĂRII DE CASĂ A BUGETELOR </t>
    </r>
    <r>
      <rPr>
        <sz val="10"/>
        <rFont val="Times New Roman"/>
        <family val="1"/>
      </rPr>
      <t>(10.1.999=10.1.1+10.1.2+10.1.3+10.1.4+10.1.5)</t>
    </r>
  </si>
  <si>
    <t>10.1.999</t>
  </si>
  <si>
    <t>REZULTATUL FINANCIAR AL INSTITUŢIEI BUGETARE</t>
  </si>
  <si>
    <t>10.2</t>
  </si>
  <si>
    <t>Rezultatul financiar al autorității/instituției bugetare din anul curent</t>
  </si>
  <si>
    <t>10.2.1</t>
  </si>
  <si>
    <t>Rezultatul financiar  al autorității/institutiei bugetare din anii precedenţi</t>
  </si>
  <si>
    <t>10.2.2</t>
  </si>
  <si>
    <t xml:space="preserve">Corectarea rezultatelor anilor precedenţi ale autorității/instituțiilor bugetare </t>
  </si>
  <si>
    <t>10.2.3</t>
  </si>
  <si>
    <r>
      <t xml:space="preserve">TOTAL REZULTATUL FINANCIAR AL INSTITUŢIEI BUGETARE </t>
    </r>
    <r>
      <rPr>
        <sz val="10"/>
        <rFont val="Times New Roman"/>
        <family val="1"/>
      </rPr>
      <t>(10.2.999=10.2.1+10.2.2+10.2.3)</t>
    </r>
  </si>
  <si>
    <t>10.2.999</t>
  </si>
  <si>
    <r>
      <t xml:space="preserve">TOTAL REZULTATE </t>
    </r>
    <r>
      <rPr>
        <sz val="10"/>
        <rFont val="Times New Roman"/>
        <family val="1"/>
      </rPr>
      <t>(11=10.1.999+10.2.999)</t>
    </r>
  </si>
  <si>
    <t>11</t>
  </si>
  <si>
    <r>
      <t xml:space="preserve">TOTAL PASIV </t>
    </r>
    <r>
      <rPr>
        <sz val="10"/>
        <rFont val="Times New Roman"/>
        <family val="1"/>
      </rPr>
      <t>(12=7+9+11)
(12=5)</t>
    </r>
  </si>
  <si>
    <t>12</t>
  </si>
  <si>
    <t xml:space="preserve">                          CONTURI EXTRABILANTIERE</t>
  </si>
  <si>
    <t>CONTURI EXTRABILANȚIERE</t>
  </si>
  <si>
    <t>13</t>
  </si>
  <si>
    <t>Creanţe privind creditarea bugetelor de alt nivel</t>
  </si>
  <si>
    <t>13.1</t>
  </si>
  <si>
    <t>Creanţe privind creditarea instituţiilor nefinanciare</t>
  </si>
  <si>
    <t>13.2</t>
  </si>
  <si>
    <t>Creanţe privind creditarea altor instituţii şi organizaţii</t>
  </si>
  <si>
    <t>13.3</t>
  </si>
  <si>
    <t>Creanţe ale băncilor comerciale în proces de lichidare</t>
  </si>
  <si>
    <t>13.4</t>
  </si>
  <si>
    <t>Creanţe privind garanţiile pentru împrumuturile interne</t>
  </si>
  <si>
    <t>13.5</t>
  </si>
  <si>
    <t>Creanţe privind garanţiile pentru împrumuturile externe</t>
  </si>
  <si>
    <t>13.6</t>
  </si>
  <si>
    <t>Creanţe ale bugetelor pentru împrumuturile recreditate din surse externe</t>
  </si>
  <si>
    <t>13.7</t>
  </si>
  <si>
    <t>Creanţe ale instituţiilor nefinanciare pentru împrumuturile recreditate din surse externe</t>
  </si>
  <si>
    <t>13.8</t>
  </si>
  <si>
    <t>Creanţe ale instituţiilor financiare pentru împrumuturile recreditate din surse externe</t>
  </si>
  <si>
    <t>13.9</t>
  </si>
  <si>
    <t>Creanţe privind mijloacele băneşti primite de la buget în baza hotărîrilor rămase definitive ale instanţelor judecătoreşti şi apoi anulate</t>
  </si>
  <si>
    <t>13.10</t>
  </si>
  <si>
    <t xml:space="preserve">Creanțe ale contribuabililor </t>
  </si>
  <si>
    <t>13.11</t>
  </si>
  <si>
    <t>Creanţe privind cauţiunile transferate</t>
  </si>
  <si>
    <t>13.12</t>
  </si>
  <si>
    <t>Valoarea capitalului subscris în organizaţiile internaţionale în care Republica Moldova este membru achitat sub formă de “paid-in”</t>
  </si>
  <si>
    <t>13.13</t>
  </si>
  <si>
    <t>Datoria bugetului de stat privind valorile mobiliare de stat emise pe piața primară</t>
  </si>
  <si>
    <t>13.14</t>
  </si>
  <si>
    <t>Datoria bugetului de stat privind valorile mobiliare de stat convertite</t>
  </si>
  <si>
    <t>13.15</t>
  </si>
  <si>
    <t>Datoria bugetului de stat privind valorile mobiliare de stat emise pentru unele scopuri stabilite de lege</t>
  </si>
  <si>
    <t>13.16</t>
  </si>
  <si>
    <t>Datoria  privind împrumuturile acordate de alte bugete</t>
  </si>
  <si>
    <t>13.17</t>
  </si>
  <si>
    <t>Datoria privind împrumuturile acordate de instituții financiare</t>
  </si>
  <si>
    <t>13.18</t>
  </si>
  <si>
    <t xml:space="preserve">Datoria  privind  alte împrumuturi </t>
  </si>
  <si>
    <t>13.19</t>
  </si>
  <si>
    <t xml:space="preserve">Datoria privind  împrumuturile externe acordate de alte state și organizații internaționale </t>
  </si>
  <si>
    <t>13.20</t>
  </si>
  <si>
    <t xml:space="preserve">Datoria  privind  împrumuturile externe acordate de organizații financiare internaționale </t>
  </si>
  <si>
    <t>13.21</t>
  </si>
  <si>
    <t>Datoria  privind  împrumuturile recreditate din surse externe</t>
  </si>
  <si>
    <t>13.22</t>
  </si>
  <si>
    <t xml:space="preserve">Datoria privind alte  împrumuturi externe </t>
  </si>
  <si>
    <t>13.23</t>
  </si>
  <si>
    <t>Datoria privind  transferurile  peste hotare</t>
  </si>
  <si>
    <t>13.24</t>
  </si>
  <si>
    <t>Datoria  privind alte surse interne</t>
  </si>
  <si>
    <t>13.25</t>
  </si>
  <si>
    <t>Datoria privind despăgubirile civile</t>
  </si>
  <si>
    <t>13.26</t>
  </si>
  <si>
    <t>Datoria bugetului de stat privind soldul nefinanțat al activității vamale din contul mijloacelor încasate pentru procedurile vamale</t>
  </si>
  <si>
    <t>13.27</t>
  </si>
  <si>
    <t>Datoria bugetului de stat privind soldul mijloacelor în fondul rutier</t>
  </si>
  <si>
    <t>13.28</t>
  </si>
  <si>
    <t>Datoria bugetului de stat privind taxa pe valoare adăugată</t>
  </si>
  <si>
    <t>13.29</t>
  </si>
  <si>
    <t>Valoarea capitalului subscris în organizaţiile internaţionale în care Republica Moldova este membru</t>
  </si>
  <si>
    <t>13.30</t>
  </si>
  <si>
    <t>Datoria bugetului de stat privind drepturile de import-export achitate în avans</t>
  </si>
  <si>
    <t>13.31</t>
  </si>
  <si>
    <t xml:space="preserve">Angajamente ale bugetului de stat </t>
  </si>
  <si>
    <t>13.32</t>
  </si>
  <si>
    <t>Angajamente ale bugetului asigurărilor sociale de stat</t>
  </si>
  <si>
    <t>13.33</t>
  </si>
  <si>
    <t>Angajamente ale fondurilor asigurărilor obligatorii de asistență medicală</t>
  </si>
  <si>
    <t>13.34</t>
  </si>
  <si>
    <t>Angajamente ale bugetelor locale de nivelul II</t>
  </si>
  <si>
    <t>13.35</t>
  </si>
  <si>
    <t>Angajamente ale bugetelor locale de nivelul I</t>
  </si>
  <si>
    <t>13.36</t>
  </si>
  <si>
    <t>Active luate în locațiune/arendă/comodat</t>
  </si>
  <si>
    <t>13.37</t>
  </si>
  <si>
    <t>Valori în mărfuri și materiale primite în custodie</t>
  </si>
  <si>
    <t>13.38</t>
  </si>
  <si>
    <t>Premii și cupe sportive transmisibile</t>
  </si>
  <si>
    <t>13.39</t>
  </si>
  <si>
    <t>Valori primite în custodie de la condamnați</t>
  </si>
  <si>
    <t>13.40</t>
  </si>
  <si>
    <t>Formulare de valoare</t>
  </si>
  <si>
    <t>13.41</t>
  </si>
  <si>
    <t>Restanțele studenților și elevilor pentru valorile materiale nerestituite</t>
  </si>
  <si>
    <t>13.42</t>
  </si>
  <si>
    <t>Creanțe compromise decontate</t>
  </si>
  <si>
    <t>13.43</t>
  </si>
  <si>
    <t>Datorii înghețate și eșalonate conform actelor normative</t>
  </si>
  <si>
    <t>13.44</t>
  </si>
  <si>
    <t>Alte datorii și restanțe extrabilanțiere</t>
  </si>
  <si>
    <t>13.45</t>
  </si>
  <si>
    <t>Creanţe privind mijloacele Fondului  Naţional pentru Mediu</t>
  </si>
  <si>
    <t>13.46</t>
  </si>
  <si>
    <t>Creanţe aferente contractelor de parteneriat public-privat</t>
  </si>
  <si>
    <t>13.47</t>
  </si>
  <si>
    <t>Active transmise partenerului privat</t>
  </si>
  <si>
    <t>13.48</t>
  </si>
  <si>
    <t>Datorii faţă de Fondul Naţional pentru Mediu</t>
  </si>
  <si>
    <t>13.49</t>
  </si>
  <si>
    <t>Creanţe privind lipsurile şi delapidările de mijloace băneşti şi valori materiale aflate în organele de anchetă</t>
  </si>
  <si>
    <t>13.50</t>
  </si>
  <si>
    <t>Alte conturi extrabilanțiere</t>
  </si>
  <si>
    <t>13.51</t>
  </si>
  <si>
    <r>
      <t xml:space="preserve">TOTAL CONTURI EXTRABILANȚIERE </t>
    </r>
    <r>
      <rPr>
        <sz val="10"/>
        <rFont val="Times New Roman"/>
        <family val="1"/>
      </rPr>
      <t>(13.999=13.1+13.2+13.3+13.4+13.5+13.6+13.7+13.8+13.9+13.10+13.11+13.12+13.13+13.14+13.15+13.16+13.17+13.18+13.19+13.20+13.21+13.22+13.23+13.24+13.25+13.26+13.27+13.28+13.29+13.30+13.31+13.32+13.33+13.34+13.35+13.36+13.37+13.38+13.39+13.40+13.41+13.42+13.43+13.44+13.45+13.46+13.47+13.48+13.49+13.50+13.51)</t>
    </r>
  </si>
  <si>
    <t>13.999</t>
  </si>
  <si>
    <t>Ministrul Finanțelor</t>
  </si>
  <si>
    <t xml:space="preserve">Veronica Sirețeanu </t>
  </si>
  <si>
    <t>Secretar general al ministerului</t>
  </si>
  <si>
    <t>Dina Roșca</t>
  </si>
  <si>
    <t>Șef Direcție Trezoreria de Stat</t>
  </si>
  <si>
    <t>Maxim Ciobanu</t>
  </si>
  <si>
    <t>Șef adjunct Direcție,                                                                                                                                                                                                                                  șef Secție operațională</t>
  </si>
  <si>
    <t>Corina Damian</t>
  </si>
  <si>
    <t>Șef Secție raportare</t>
  </si>
  <si>
    <t>Nadejda Slova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</si>
</sst>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  <charset val="204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Arial Cyr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0" xfId="1" applyFont="1" applyFill="1" applyBorder="1" applyAlignment="1">
      <alignment vertical="center"/>
    </xf>
    <xf numFmtId="49" fontId="4" fillId="0" borderId="9" xfId="3" applyNumberFormat="1" applyFont="1" applyFill="1" applyBorder="1" applyAlignment="1" applyProtection="1">
      <alignment horizontal="center" vertical="center"/>
    </xf>
    <xf numFmtId="0" fontId="4" fillId="0" borderId="9" xfId="3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3" xfId="3" applyFont="1" applyFill="1" applyBorder="1" applyAlignment="1" applyProtection="1">
      <alignment horizontal="right" vertical="center" wrapText="1"/>
    </xf>
    <xf numFmtId="0" fontId="2" fillId="0" borderId="13" xfId="3" applyNumberFormat="1" applyFont="1" applyFill="1" applyBorder="1" applyAlignment="1" applyProtection="1">
      <alignment horizontal="center" vertical="center" wrapText="1"/>
    </xf>
    <xf numFmtId="0" fontId="2" fillId="0" borderId="13" xfId="4" applyFont="1" applyFill="1" applyBorder="1" applyAlignment="1" applyProtection="1">
      <alignment horizontal="center" vertical="center" wrapText="1"/>
    </xf>
    <xf numFmtId="0" fontId="4" fillId="0" borderId="14" xfId="3" applyFont="1" applyFill="1" applyBorder="1" applyAlignment="1" applyProtection="1">
      <alignment horizontal="right" vertical="center" wrapText="1"/>
    </xf>
    <xf numFmtId="49" fontId="2" fillId="0" borderId="14" xfId="3" applyNumberFormat="1" applyFont="1" applyFill="1" applyBorder="1" applyAlignment="1" applyProtection="1">
      <alignment horizontal="center" vertical="center" wrapText="1"/>
    </xf>
    <xf numFmtId="0" fontId="2" fillId="0" borderId="14" xfId="4" applyFont="1" applyFill="1" applyBorder="1" applyAlignment="1" applyProtection="1">
      <alignment horizontal="center" vertical="center" wrapText="1"/>
    </xf>
    <xf numFmtId="0" fontId="2" fillId="0" borderId="14" xfId="3" applyFont="1" applyFill="1" applyBorder="1" applyAlignment="1" applyProtection="1">
      <alignment horizontal="right" vertical="center" wrapText="1"/>
    </xf>
    <xf numFmtId="165" fontId="2" fillId="0" borderId="14" xfId="4" applyNumberFormat="1" applyFont="1" applyFill="1" applyBorder="1" applyAlignment="1" applyProtection="1">
      <alignment horizontal="center" vertical="center" wrapText="1"/>
    </xf>
    <xf numFmtId="165" fontId="9" fillId="0" borderId="14" xfId="4" applyNumberFormat="1" applyFont="1" applyFill="1" applyBorder="1" applyAlignment="1" applyProtection="1">
      <alignment horizontal="center" vertical="center" wrapText="1"/>
    </xf>
    <xf numFmtId="4" fontId="2" fillId="0" borderId="14" xfId="4" applyNumberFormat="1" applyFont="1" applyFill="1" applyBorder="1" applyAlignment="1" applyProtection="1">
      <alignment horizontal="center" vertical="center" wrapText="1"/>
    </xf>
    <xf numFmtId="49" fontId="2" fillId="0" borderId="14" xfId="3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>
      <alignment vertical="center"/>
    </xf>
    <xf numFmtId="49" fontId="4" fillId="0" borderId="14" xfId="4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>
      <alignment vertical="center"/>
    </xf>
    <xf numFmtId="165" fontId="2" fillId="2" borderId="14" xfId="4" applyNumberFormat="1" applyFont="1" applyFill="1" applyBorder="1" applyAlignment="1" applyProtection="1">
      <alignment horizontal="center" vertical="center" wrapText="1"/>
    </xf>
    <xf numFmtId="165" fontId="3" fillId="0" borderId="14" xfId="4" applyNumberFormat="1" applyFont="1" applyFill="1" applyBorder="1" applyAlignment="1" applyProtection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/>
    </xf>
    <xf numFmtId="0" fontId="4" fillId="0" borderId="14" xfId="4" applyFont="1" applyFill="1" applyBorder="1" applyAlignment="1" applyProtection="1">
      <alignment vertical="center" wrapText="1"/>
    </xf>
    <xf numFmtId="49" fontId="2" fillId="0" borderId="14" xfId="3" quotePrefix="1" applyNumberFormat="1" applyFont="1" applyFill="1" applyBorder="1" applyAlignment="1" applyProtection="1">
      <alignment horizontal="center" vertical="center" wrapText="1"/>
    </xf>
    <xf numFmtId="4" fontId="4" fillId="0" borderId="14" xfId="1" applyNumberFormat="1" applyFont="1" applyFill="1" applyBorder="1" applyAlignment="1" applyProtection="1">
      <alignment horizontal="center" vertical="center"/>
    </xf>
    <xf numFmtId="4" fontId="3" fillId="0" borderId="14" xfId="1" applyNumberFormat="1" applyFont="1" applyFill="1" applyBorder="1" applyAlignment="1" applyProtection="1">
      <alignment horizontal="center" vertical="center"/>
    </xf>
    <xf numFmtId="49" fontId="3" fillId="0" borderId="14" xfId="1" applyNumberFormat="1" applyFont="1" applyFill="1" applyBorder="1" applyAlignment="1" applyProtection="1">
      <alignment horizontal="right" vertical="center"/>
    </xf>
    <xf numFmtId="4" fontId="3" fillId="0" borderId="14" xfId="1" applyNumberFormat="1" applyFont="1" applyFill="1" applyBorder="1" applyAlignment="1">
      <alignment horizontal="center" vertical="center"/>
    </xf>
    <xf numFmtId="0" fontId="4" fillId="0" borderId="14" xfId="5" applyFont="1" applyFill="1" applyBorder="1" applyAlignment="1" applyProtection="1">
      <alignment horizontal="right" vertical="center"/>
    </xf>
    <xf numFmtId="0" fontId="3" fillId="0" borderId="14" xfId="5" applyNumberFormat="1" applyFont="1" applyFill="1" applyBorder="1" applyAlignment="1" applyProtection="1">
      <alignment horizontal="right" vertical="center"/>
    </xf>
    <xf numFmtId="165" fontId="2" fillId="0" borderId="14" xfId="1" applyNumberFormat="1" applyFont="1" applyFill="1" applyBorder="1" applyAlignment="1" applyProtection="1">
      <alignment horizontal="center" vertical="center"/>
    </xf>
    <xf numFmtId="0" fontId="3" fillId="0" borderId="18" xfId="5" applyNumberFormat="1" applyFont="1" applyFill="1" applyBorder="1" applyAlignment="1" applyProtection="1">
      <alignment horizontal="right" vertical="center"/>
    </xf>
    <xf numFmtId="49" fontId="2" fillId="0" borderId="18" xfId="3" applyNumberFormat="1" applyFont="1" applyFill="1" applyBorder="1" applyAlignment="1" applyProtection="1">
      <alignment horizontal="center" vertical="center" wrapText="1"/>
    </xf>
    <xf numFmtId="49" fontId="9" fillId="0" borderId="14" xfId="3" applyNumberFormat="1" applyFont="1" applyFill="1" applyBorder="1" applyAlignment="1" applyProtection="1">
      <alignment horizontal="center" vertical="center" wrapText="1"/>
    </xf>
    <xf numFmtId="165" fontId="9" fillId="0" borderId="14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2" fillId="0" borderId="14" xfId="3" applyNumberFormat="1" applyFont="1" applyFill="1" applyBorder="1" applyAlignment="1" applyProtection="1">
      <alignment horizontal="left" vertical="center" wrapText="1"/>
    </xf>
    <xf numFmtId="0" fontId="2" fillId="0" borderId="18" xfId="3" applyNumberFormat="1" applyFont="1" applyFill="1" applyBorder="1" applyAlignment="1" applyProtection="1">
      <alignment horizontal="left" vertical="center" wrapText="1"/>
    </xf>
    <xf numFmtId="0" fontId="4" fillId="0" borderId="14" xfId="3" applyNumberFormat="1" applyFont="1" applyFill="1" applyBorder="1" applyAlignment="1" applyProtection="1">
      <alignment horizontal="left" vertical="center" wrapText="1"/>
    </xf>
    <xf numFmtId="49" fontId="3" fillId="0" borderId="19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4" fillId="0" borderId="15" xfId="3" applyFont="1" applyFill="1" applyBorder="1" applyAlignment="1" applyProtection="1">
      <alignment horizontal="left" vertical="center" wrapText="1"/>
    </xf>
    <xf numFmtId="0" fontId="4" fillId="0" borderId="16" xfId="3" applyFont="1" applyFill="1" applyBorder="1" applyAlignment="1" applyProtection="1">
      <alignment horizontal="left" vertical="center" wrapText="1"/>
    </xf>
    <xf numFmtId="0" fontId="4" fillId="0" borderId="17" xfId="3" applyFont="1" applyFill="1" applyBorder="1" applyAlignment="1" applyProtection="1">
      <alignment horizontal="left" vertical="center" wrapText="1"/>
    </xf>
    <xf numFmtId="0" fontId="4" fillId="0" borderId="15" xfId="4" applyFont="1" applyFill="1" applyBorder="1" applyAlignment="1" applyProtection="1">
      <alignment horizontal="left" vertical="center" wrapText="1"/>
    </xf>
    <xf numFmtId="0" fontId="4" fillId="0" borderId="16" xfId="4" applyFont="1" applyFill="1" applyBorder="1" applyAlignment="1" applyProtection="1">
      <alignment horizontal="left" vertical="center" wrapText="1"/>
    </xf>
    <xf numFmtId="0" fontId="4" fillId="0" borderId="17" xfId="4" applyFont="1" applyFill="1" applyBorder="1" applyAlignment="1" applyProtection="1">
      <alignment horizontal="left" vertical="center" wrapText="1"/>
    </xf>
    <xf numFmtId="49" fontId="4" fillId="0" borderId="14" xfId="1" applyNumberFormat="1" applyFont="1" applyFill="1" applyBorder="1" applyAlignment="1" applyProtection="1">
      <alignment horizontal="left" vertical="center"/>
    </xf>
    <xf numFmtId="0" fontId="3" fillId="0" borderId="14" xfId="1" applyFont="1" applyFill="1" applyBorder="1" applyAlignment="1" applyProtection="1">
      <alignment horizontal="left" vertical="center" wrapText="1"/>
    </xf>
    <xf numFmtId="0" fontId="4" fillId="0" borderId="14" xfId="3" applyFont="1" applyFill="1" applyBorder="1" applyAlignment="1" applyProtection="1">
      <alignment horizontal="left" vertical="center" wrapText="1"/>
    </xf>
    <xf numFmtId="0" fontId="2" fillId="0" borderId="14" xfId="3" applyFont="1" applyFill="1" applyBorder="1" applyAlignment="1" applyProtection="1">
      <alignment horizontal="left" vertical="center" wrapText="1"/>
    </xf>
    <xf numFmtId="0" fontId="2" fillId="0" borderId="14" xfId="4" applyFont="1" applyFill="1" applyBorder="1" applyAlignment="1" applyProtection="1">
      <alignment horizontal="left" vertical="center" wrapText="1"/>
    </xf>
    <xf numFmtId="0" fontId="4" fillId="0" borderId="14" xfId="4" applyFont="1" applyFill="1" applyBorder="1" applyAlignment="1" applyProtection="1">
      <alignment horizontal="left" vertical="center" wrapText="1"/>
    </xf>
    <xf numFmtId="0" fontId="2" fillId="0" borderId="14" xfId="4" applyFont="1" applyFill="1" applyBorder="1" applyAlignment="1" applyProtection="1">
      <alignment vertical="center" wrapText="1"/>
    </xf>
    <xf numFmtId="0" fontId="4" fillId="0" borderId="14" xfId="1" applyFont="1" applyFill="1" applyBorder="1" applyAlignment="1" applyProtection="1">
      <alignment vertical="center" wrapText="1"/>
    </xf>
    <xf numFmtId="0" fontId="4" fillId="0" borderId="14" xfId="4" applyFont="1" applyFill="1" applyBorder="1" applyAlignment="1" applyProtection="1">
      <alignment vertical="center" wrapText="1"/>
    </xf>
    <xf numFmtId="0" fontId="2" fillId="0" borderId="14" xfId="4" applyFont="1" applyFill="1" applyBorder="1" applyAlignment="1" applyProtection="1">
      <alignment horizontal="left" vertical="center"/>
    </xf>
    <xf numFmtId="0" fontId="4" fillId="0" borderId="14" xfId="4" applyFont="1" applyFill="1" applyBorder="1" applyAlignment="1" applyProtection="1">
      <alignment horizontal="left" vertical="top" wrapText="1"/>
    </xf>
    <xf numFmtId="0" fontId="2" fillId="0" borderId="14" xfId="4" applyFont="1" applyFill="1" applyBorder="1" applyAlignment="1" applyProtection="1">
      <alignment horizontal="left" vertical="top" wrapText="1"/>
    </xf>
    <xf numFmtId="0" fontId="4" fillId="0" borderId="14" xfId="4" applyFont="1" applyFill="1" applyBorder="1" applyAlignment="1" applyProtection="1">
      <alignment horizontal="center" vertical="top" wrapText="1"/>
    </xf>
    <xf numFmtId="0" fontId="4" fillId="0" borderId="14" xfId="4" applyFont="1" applyFill="1" applyBorder="1" applyAlignment="1" applyProtection="1">
      <alignment horizontal="center" vertical="center"/>
    </xf>
    <xf numFmtId="0" fontId="3" fillId="0" borderId="14" xfId="3" applyFont="1" applyFill="1" applyBorder="1" applyAlignment="1" applyProtection="1">
      <alignment horizontal="left" vertical="center" wrapText="1"/>
    </xf>
    <xf numFmtId="0" fontId="2" fillId="0" borderId="15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left" vertical="center" wrapText="1"/>
    </xf>
    <xf numFmtId="0" fontId="2" fillId="0" borderId="15" xfId="4" applyFont="1" applyFill="1" applyBorder="1" applyAlignment="1" applyProtection="1">
      <alignment horizontal="left" vertical="center" wrapText="1"/>
    </xf>
    <xf numFmtId="0" fontId="2" fillId="0" borderId="16" xfId="4" applyFont="1" applyFill="1" applyBorder="1" applyAlignment="1" applyProtection="1">
      <alignment horizontal="left" vertical="center" wrapText="1"/>
    </xf>
    <xf numFmtId="0" fontId="2" fillId="0" borderId="17" xfId="4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left"/>
    </xf>
    <xf numFmtId="0" fontId="2" fillId="0" borderId="17" xfId="0" applyFont="1" applyFill="1" applyBorder="1" applyAlignment="1" applyProtection="1">
      <alignment horizontal="left"/>
    </xf>
    <xf numFmtId="0" fontId="2" fillId="0" borderId="15" xfId="0" applyFont="1" applyFill="1" applyBorder="1" applyAlignment="1" applyProtection="1">
      <alignment horizontal="left" wrapText="1"/>
    </xf>
    <xf numFmtId="0" fontId="2" fillId="0" borderId="16" xfId="0" applyFont="1" applyFill="1" applyBorder="1" applyAlignment="1" applyProtection="1">
      <alignment horizontal="left" wrapText="1"/>
    </xf>
    <xf numFmtId="0" fontId="2" fillId="0" borderId="17" xfId="0" applyFont="1" applyFill="1" applyBorder="1" applyAlignment="1" applyProtection="1">
      <alignment horizontal="left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6" xfId="0" applyFont="1" applyFill="1" applyBorder="1" applyAlignment="1" applyProtection="1">
      <alignment horizontal="left" vertical="top" wrapText="1"/>
    </xf>
    <xf numFmtId="0" fontId="2" fillId="0" borderId="17" xfId="0" applyFont="1" applyFill="1" applyBorder="1" applyAlignment="1" applyProtection="1">
      <alignment horizontal="left" vertical="top" wrapText="1"/>
    </xf>
    <xf numFmtId="0" fontId="3" fillId="0" borderId="15" xfId="4" applyFont="1" applyFill="1" applyBorder="1" applyAlignment="1" applyProtection="1">
      <alignment horizontal="left" vertical="center" wrapText="1"/>
    </xf>
    <xf numFmtId="0" fontId="3" fillId="0" borderId="16" xfId="4" applyFont="1" applyFill="1" applyBorder="1" applyAlignment="1" applyProtection="1">
      <alignment horizontal="left" vertical="center" wrapText="1"/>
    </xf>
    <xf numFmtId="0" fontId="3" fillId="0" borderId="17" xfId="4" applyFont="1" applyFill="1" applyBorder="1" applyAlignment="1" applyProtection="1">
      <alignment horizontal="left" vertical="center" wrapText="1"/>
    </xf>
    <xf numFmtId="0" fontId="7" fillId="0" borderId="14" xfId="4" applyFont="1" applyFill="1" applyBorder="1" applyAlignment="1" applyProtection="1">
      <alignment horizontal="left" vertical="center" wrapText="1"/>
    </xf>
    <xf numFmtId="0" fontId="4" fillId="0" borderId="14" xfId="1" applyFont="1" applyFill="1" applyBorder="1" applyAlignment="1" applyProtection="1">
      <alignment horizontal="left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0" fontId="4" fillId="0" borderId="10" xfId="3" applyFont="1" applyFill="1" applyBorder="1" applyAlignment="1" applyProtection="1">
      <alignment horizontal="center" vertical="center" wrapText="1"/>
    </xf>
    <xf numFmtId="0" fontId="4" fillId="0" borderId="11" xfId="3" applyFont="1" applyFill="1" applyBorder="1" applyAlignment="1" applyProtection="1">
      <alignment horizontal="center" vertical="center" wrapText="1"/>
    </xf>
    <xf numFmtId="0" fontId="4" fillId="0" borderId="12" xfId="3" applyFont="1" applyFill="1" applyBorder="1" applyAlignment="1" applyProtection="1">
      <alignment horizontal="center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49" fontId="2" fillId="0" borderId="0" xfId="1" applyNumberFormat="1" applyFont="1" applyFill="1" applyBorder="1" applyAlignment="1">
      <alignment horizontal="right" vertical="top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right" vertical="center" wrapText="1"/>
    </xf>
    <xf numFmtId="0" fontId="2" fillId="0" borderId="1" xfId="1" applyFont="1" applyFill="1" applyBorder="1" applyAlignment="1" applyProtection="1">
      <alignment horizontal="right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</cellXfs>
  <cellStyles count="6">
    <cellStyle name="Normal_Clas_econ_chelt_expend" xfId="4"/>
    <cellStyle name="Normal_Clas_econ_chelt_expend 3" xfId="5"/>
    <cellStyle name="Normal_Clas_venituri" xfId="1"/>
    <cellStyle name="Обычный" xfId="0" builtinId="0"/>
    <cellStyle name="Обычный 3" xfId="2"/>
    <cellStyle name="Обычный_bilant la 3 cifre final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poarte%20anuale%20si%20trim%20BL%20si%20AG%20anuale/FORMA%2013%20pe%20BS%20%20toti%20anii/Anul%202022/Total%20Forma%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SECRETE mii lei"/>
      <sheetName val="AG"/>
      <sheetName val="Total CTIF"/>
      <sheetName val="BS+SECRETE+AG, mii "/>
    </sheetNames>
    <sheetDataSet>
      <sheetData sheetId="0">
        <row r="22">
          <cell r="F22">
            <v>21272.7</v>
          </cell>
          <cell r="G22">
            <v>21555.4</v>
          </cell>
          <cell r="H22">
            <v>21555.4</v>
          </cell>
        </row>
        <row r="23">
          <cell r="F23">
            <v>1044.2</v>
          </cell>
          <cell r="G23">
            <v>1044.2</v>
          </cell>
          <cell r="H23">
            <v>1044.2</v>
          </cell>
        </row>
        <row r="24">
          <cell r="F24">
            <v>206.2</v>
          </cell>
          <cell r="G24">
            <v>206.2</v>
          </cell>
          <cell r="H24">
            <v>206.2</v>
          </cell>
        </row>
        <row r="25">
          <cell r="F25">
            <v>52228.7</v>
          </cell>
          <cell r="G25">
            <v>54069.9</v>
          </cell>
          <cell r="H25">
            <v>54069.9</v>
          </cell>
        </row>
        <row r="26">
          <cell r="F26">
            <v>49953.8</v>
          </cell>
          <cell r="G26">
            <v>47423.5</v>
          </cell>
          <cell r="H26">
            <v>47423.5</v>
          </cell>
        </row>
        <row r="27">
          <cell r="F27">
            <v>3784.7</v>
          </cell>
          <cell r="G27">
            <v>4045.4</v>
          </cell>
          <cell r="H27">
            <v>4045.4</v>
          </cell>
        </row>
        <row r="28">
          <cell r="F28">
            <v>663.9</v>
          </cell>
          <cell r="G28">
            <v>719.8</v>
          </cell>
          <cell r="H28">
            <v>719.8</v>
          </cell>
        </row>
        <row r="29">
          <cell r="F29">
            <v>635.79999999999995</v>
          </cell>
          <cell r="G29">
            <v>625</v>
          </cell>
          <cell r="H29">
            <v>625</v>
          </cell>
        </row>
        <row r="30">
          <cell r="F30">
            <v>38.4</v>
          </cell>
          <cell r="G30">
            <v>38.4</v>
          </cell>
          <cell r="H30">
            <v>38.4</v>
          </cell>
        </row>
        <row r="33">
          <cell r="F33">
            <v>70473.899999999994</v>
          </cell>
          <cell r="G33">
            <v>70867.899999999994</v>
          </cell>
          <cell r="H33">
            <v>70867.899999999994</v>
          </cell>
        </row>
        <row r="34">
          <cell r="F34">
            <v>467.3</v>
          </cell>
          <cell r="G34">
            <v>332.7</v>
          </cell>
          <cell r="H34">
            <v>332.7</v>
          </cell>
        </row>
        <row r="38">
          <cell r="F38"/>
          <cell r="G38"/>
          <cell r="H38"/>
        </row>
        <row r="39">
          <cell r="F39"/>
          <cell r="G39"/>
          <cell r="H39"/>
        </row>
        <row r="40">
          <cell r="F40"/>
          <cell r="G40"/>
          <cell r="H40"/>
        </row>
        <row r="43">
          <cell r="F43">
            <v>160.1</v>
          </cell>
          <cell r="G43">
            <v>375.2</v>
          </cell>
          <cell r="H43">
            <v>375.2</v>
          </cell>
        </row>
        <row r="44">
          <cell r="F44">
            <v>3136.7</v>
          </cell>
          <cell r="G44">
            <v>2827.9</v>
          </cell>
          <cell r="H44">
            <v>2827.9</v>
          </cell>
        </row>
        <row r="45">
          <cell r="F45">
            <v>1.8</v>
          </cell>
          <cell r="G45">
            <v>33.700000000000003</v>
          </cell>
          <cell r="H45">
            <v>33.700000000000003</v>
          </cell>
        </row>
        <row r="46">
          <cell r="F46">
            <v>150.30000000000001</v>
          </cell>
          <cell r="G46">
            <v>160.5</v>
          </cell>
          <cell r="H46">
            <v>160.5</v>
          </cell>
        </row>
        <row r="47">
          <cell r="F47">
            <v>351.7</v>
          </cell>
          <cell r="G47">
            <v>351.7</v>
          </cell>
          <cell r="H47">
            <v>351.7</v>
          </cell>
        </row>
        <row r="48">
          <cell r="F48">
            <v>894.2</v>
          </cell>
          <cell r="G48">
            <v>932.1</v>
          </cell>
          <cell r="H48">
            <v>932.1</v>
          </cell>
        </row>
        <row r="49">
          <cell r="F49">
            <v>46.7</v>
          </cell>
          <cell r="G49">
            <v>123.9</v>
          </cell>
          <cell r="H49">
            <v>123.9</v>
          </cell>
        </row>
        <row r="50">
          <cell r="F50">
            <v>5655.6</v>
          </cell>
          <cell r="G50">
            <v>6417.4</v>
          </cell>
          <cell r="H50">
            <v>6417.4</v>
          </cell>
        </row>
        <row r="51">
          <cell r="F51">
            <v>7131.8</v>
          </cell>
          <cell r="G51">
            <v>7087.1</v>
          </cell>
          <cell r="H51">
            <v>7087.1</v>
          </cell>
        </row>
        <row r="54">
          <cell r="F54">
            <v>0</v>
          </cell>
          <cell r="G54"/>
          <cell r="H54"/>
        </row>
        <row r="55">
          <cell r="F55">
            <v>0</v>
          </cell>
          <cell r="G55"/>
          <cell r="H55"/>
        </row>
        <row r="56">
          <cell r="F56">
            <v>0</v>
          </cell>
          <cell r="G56"/>
          <cell r="H56"/>
        </row>
        <row r="57">
          <cell r="F57">
            <v>0</v>
          </cell>
          <cell r="G57"/>
          <cell r="H57"/>
        </row>
        <row r="58">
          <cell r="F58">
            <v>0</v>
          </cell>
          <cell r="G58"/>
          <cell r="H58"/>
        </row>
        <row r="61">
          <cell r="F61">
            <v>0</v>
          </cell>
          <cell r="G61">
            <v>0</v>
          </cell>
          <cell r="H61">
            <v>0</v>
          </cell>
        </row>
        <row r="64">
          <cell r="F64">
            <v>0</v>
          </cell>
          <cell r="G64">
            <v>0</v>
          </cell>
          <cell r="H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</row>
        <row r="67">
          <cell r="F67">
            <v>0</v>
          </cell>
          <cell r="G67">
            <v>0</v>
          </cell>
          <cell r="H67">
            <v>0</v>
          </cell>
        </row>
        <row r="70">
          <cell r="F70">
            <v>1925.7</v>
          </cell>
          <cell r="G70">
            <v>1925.7</v>
          </cell>
          <cell r="H70">
            <v>1925.7</v>
          </cell>
        </row>
        <row r="71">
          <cell r="F71"/>
          <cell r="G71"/>
          <cell r="H71"/>
        </row>
        <row r="76">
          <cell r="F76"/>
          <cell r="G76"/>
          <cell r="H76"/>
        </row>
        <row r="77">
          <cell r="F77"/>
          <cell r="G77"/>
          <cell r="H77"/>
        </row>
        <row r="78">
          <cell r="F78"/>
          <cell r="G78"/>
          <cell r="H78"/>
        </row>
        <row r="79">
          <cell r="F79"/>
          <cell r="G79"/>
          <cell r="H79"/>
        </row>
        <row r="80">
          <cell r="F80">
            <v>588.20000000000005</v>
          </cell>
          <cell r="G80">
            <v>578.70000000000005</v>
          </cell>
          <cell r="H80">
            <v>578.70000000000005</v>
          </cell>
        </row>
        <row r="83">
          <cell r="G83">
            <v>-1082.3</v>
          </cell>
        </row>
        <row r="84">
          <cell r="G84">
            <v>1027</v>
          </cell>
        </row>
        <row r="85">
          <cell r="G85"/>
        </row>
        <row r="86">
          <cell r="G86"/>
        </row>
        <row r="89">
          <cell r="F89">
            <v>2076.1</v>
          </cell>
          <cell r="G89">
            <v>1952.5</v>
          </cell>
          <cell r="H89">
            <v>1952.5</v>
          </cell>
        </row>
        <row r="90">
          <cell r="F90"/>
          <cell r="G90"/>
          <cell r="H90"/>
        </row>
        <row r="91">
          <cell r="F91"/>
          <cell r="G91"/>
          <cell r="H91"/>
        </row>
        <row r="92">
          <cell r="F92"/>
          <cell r="G92"/>
          <cell r="H92"/>
        </row>
        <row r="93">
          <cell r="F93"/>
          <cell r="G93"/>
          <cell r="H93"/>
        </row>
        <row r="94">
          <cell r="F94"/>
          <cell r="G94"/>
          <cell r="H94"/>
        </row>
        <row r="95">
          <cell r="F95"/>
          <cell r="G95"/>
          <cell r="H95"/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4">
          <cell r="G104">
            <v>0</v>
          </cell>
        </row>
        <row r="105">
          <cell r="G105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3">
          <cell r="G113">
            <v>0</v>
          </cell>
        </row>
        <row r="114">
          <cell r="G114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0">
          <cell r="F120">
            <v>0</v>
          </cell>
          <cell r="G120">
            <v>0</v>
          </cell>
          <cell r="H120">
            <v>0</v>
          </cell>
        </row>
        <row r="129">
          <cell r="F129"/>
          <cell r="G129"/>
          <cell r="H129"/>
        </row>
        <row r="130">
          <cell r="F130"/>
          <cell r="G130"/>
          <cell r="H130"/>
        </row>
        <row r="131">
          <cell r="F131"/>
          <cell r="G131"/>
          <cell r="H131"/>
        </row>
        <row r="132">
          <cell r="F132">
            <v>105.2</v>
          </cell>
          <cell r="G132">
            <v>24.1</v>
          </cell>
          <cell r="H132">
            <v>24.1</v>
          </cell>
        </row>
        <row r="133">
          <cell r="F133">
            <v>10116.1</v>
          </cell>
          <cell r="G133">
            <v>10763.6</v>
          </cell>
          <cell r="H133">
            <v>10763.6</v>
          </cell>
        </row>
        <row r="136">
          <cell r="G136">
            <v>0</v>
          </cell>
        </row>
        <row r="137">
          <cell r="G137"/>
        </row>
        <row r="138">
          <cell r="G138"/>
        </row>
        <row r="139">
          <cell r="G139"/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4">
          <cell r="G154">
            <v>0</v>
          </cell>
        </row>
        <row r="155">
          <cell r="G155">
            <v>0</v>
          </cell>
        </row>
        <row r="158">
          <cell r="F158">
            <v>0</v>
          </cell>
          <cell r="G158">
            <v>0</v>
          </cell>
          <cell r="H158">
            <v>0</v>
          </cell>
        </row>
        <row r="159">
          <cell r="F159">
            <v>0</v>
          </cell>
          <cell r="G159">
            <v>0</v>
          </cell>
          <cell r="H159">
            <v>0</v>
          </cell>
        </row>
        <row r="160">
          <cell r="F160">
            <v>0</v>
          </cell>
          <cell r="G160">
            <v>0</v>
          </cell>
          <cell r="H160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</row>
        <row r="181">
          <cell r="F181">
            <v>0</v>
          </cell>
          <cell r="G181">
            <v>0</v>
          </cell>
          <cell r="H181">
            <v>0</v>
          </cell>
        </row>
        <row r="182">
          <cell r="F182">
            <v>0</v>
          </cell>
          <cell r="G182">
            <v>0</v>
          </cell>
          <cell r="H182">
            <v>0</v>
          </cell>
        </row>
        <row r="183">
          <cell r="F183">
            <v>0</v>
          </cell>
          <cell r="G183">
            <v>0</v>
          </cell>
          <cell r="H183">
            <v>0</v>
          </cell>
        </row>
        <row r="184">
          <cell r="F184">
            <v>0</v>
          </cell>
          <cell r="G184">
            <v>0</v>
          </cell>
          <cell r="H184">
            <v>0</v>
          </cell>
        </row>
        <row r="185">
          <cell r="F185">
            <v>0</v>
          </cell>
          <cell r="G185">
            <v>0</v>
          </cell>
          <cell r="H185">
            <v>0</v>
          </cell>
        </row>
        <row r="188">
          <cell r="G188">
            <v>-471.6</v>
          </cell>
        </row>
        <row r="189">
          <cell r="F189">
            <v>70784.800000000003</v>
          </cell>
          <cell r="G189">
            <v>70784.800000000003</v>
          </cell>
          <cell r="H189">
            <v>70505.899999999994</v>
          </cell>
        </row>
        <row r="190">
          <cell r="F190"/>
          <cell r="G190">
            <v>137.4</v>
          </cell>
          <cell r="H190"/>
        </row>
        <row r="197">
          <cell r="F197"/>
          <cell r="G197"/>
          <cell r="H197"/>
        </row>
        <row r="198">
          <cell r="F198"/>
          <cell r="G198"/>
          <cell r="H198"/>
        </row>
        <row r="199">
          <cell r="F199"/>
          <cell r="G199"/>
          <cell r="H199"/>
        </row>
        <row r="200">
          <cell r="F200"/>
          <cell r="G200"/>
          <cell r="H200"/>
        </row>
        <row r="201">
          <cell r="F201"/>
          <cell r="G201"/>
          <cell r="H201"/>
        </row>
        <row r="202">
          <cell r="F202"/>
          <cell r="G202"/>
          <cell r="H202"/>
        </row>
        <row r="203">
          <cell r="F203"/>
          <cell r="G203"/>
          <cell r="H203"/>
        </row>
        <row r="204">
          <cell r="F204"/>
          <cell r="G204"/>
          <cell r="H204"/>
        </row>
        <row r="205">
          <cell r="F205"/>
          <cell r="G205"/>
          <cell r="H205"/>
        </row>
        <row r="206">
          <cell r="F206"/>
          <cell r="G206"/>
          <cell r="H206"/>
        </row>
        <row r="207">
          <cell r="F207"/>
          <cell r="G207"/>
          <cell r="H207"/>
        </row>
        <row r="208">
          <cell r="F208"/>
          <cell r="G208"/>
          <cell r="H208"/>
        </row>
        <row r="209">
          <cell r="F209"/>
          <cell r="G209"/>
          <cell r="H209"/>
        </row>
        <row r="210">
          <cell r="F210"/>
          <cell r="G210"/>
          <cell r="H210"/>
        </row>
        <row r="211">
          <cell r="F211"/>
          <cell r="G211"/>
          <cell r="H211"/>
        </row>
        <row r="212">
          <cell r="F212"/>
          <cell r="G212"/>
          <cell r="H212"/>
        </row>
        <row r="213">
          <cell r="F213"/>
          <cell r="G213"/>
          <cell r="H213"/>
        </row>
        <row r="214">
          <cell r="F214"/>
          <cell r="G214"/>
          <cell r="H214"/>
        </row>
        <row r="215">
          <cell r="F215"/>
          <cell r="G215"/>
          <cell r="H215"/>
        </row>
        <row r="216">
          <cell r="F216"/>
          <cell r="G216"/>
          <cell r="H216"/>
        </row>
        <row r="217">
          <cell r="F217"/>
          <cell r="G217"/>
          <cell r="H217"/>
        </row>
        <row r="218">
          <cell r="F218"/>
          <cell r="G218"/>
          <cell r="H218"/>
        </row>
        <row r="219">
          <cell r="F219"/>
          <cell r="G219"/>
          <cell r="H219"/>
        </row>
        <row r="220">
          <cell r="F220"/>
          <cell r="G220"/>
          <cell r="H220"/>
        </row>
        <row r="221">
          <cell r="F221"/>
          <cell r="G221"/>
          <cell r="H221"/>
        </row>
        <row r="222">
          <cell r="F222"/>
          <cell r="G222"/>
          <cell r="H222"/>
        </row>
        <row r="223">
          <cell r="F223"/>
          <cell r="G223"/>
          <cell r="H223"/>
        </row>
        <row r="224">
          <cell r="F224"/>
          <cell r="G224"/>
          <cell r="H224"/>
        </row>
        <row r="225">
          <cell r="F225"/>
          <cell r="G225"/>
          <cell r="H225"/>
        </row>
        <row r="226">
          <cell r="F226"/>
          <cell r="G226"/>
          <cell r="H226"/>
        </row>
        <row r="227">
          <cell r="F227"/>
          <cell r="G227"/>
          <cell r="H227"/>
        </row>
        <row r="228">
          <cell r="F228"/>
          <cell r="G228"/>
          <cell r="H228"/>
        </row>
        <row r="229">
          <cell r="F229"/>
          <cell r="G229"/>
          <cell r="H229"/>
        </row>
        <row r="230">
          <cell r="F230"/>
          <cell r="G230"/>
          <cell r="H230"/>
        </row>
        <row r="231">
          <cell r="F231"/>
          <cell r="G231"/>
          <cell r="H231"/>
        </row>
        <row r="232">
          <cell r="F232"/>
          <cell r="G232"/>
          <cell r="H232"/>
        </row>
        <row r="233">
          <cell r="F233"/>
          <cell r="G233"/>
          <cell r="H233"/>
        </row>
        <row r="234">
          <cell r="F234"/>
          <cell r="G234"/>
          <cell r="H234"/>
        </row>
        <row r="235">
          <cell r="F235">
            <v>14</v>
          </cell>
          <cell r="G235">
            <v>27.1</v>
          </cell>
          <cell r="H235">
            <v>27.1</v>
          </cell>
        </row>
        <row r="236">
          <cell r="F236"/>
          <cell r="G236"/>
          <cell r="H236"/>
        </row>
        <row r="237">
          <cell r="F237"/>
          <cell r="G237"/>
          <cell r="H237"/>
        </row>
        <row r="238">
          <cell r="F238"/>
          <cell r="G238"/>
          <cell r="H238"/>
        </row>
        <row r="239">
          <cell r="F239"/>
          <cell r="G239"/>
          <cell r="H239"/>
        </row>
        <row r="240">
          <cell r="F240"/>
          <cell r="G240"/>
          <cell r="H240"/>
        </row>
        <row r="241">
          <cell r="F241"/>
          <cell r="G241"/>
          <cell r="H241"/>
        </row>
        <row r="242">
          <cell r="F242"/>
          <cell r="G242"/>
          <cell r="H242"/>
        </row>
        <row r="243">
          <cell r="F243"/>
          <cell r="G243"/>
          <cell r="H243"/>
        </row>
        <row r="244">
          <cell r="F244"/>
          <cell r="G244"/>
          <cell r="H244"/>
        </row>
        <row r="245">
          <cell r="F245"/>
          <cell r="G245"/>
          <cell r="H245"/>
        </row>
        <row r="246">
          <cell r="F246"/>
          <cell r="G246"/>
          <cell r="H246"/>
        </row>
        <row r="247">
          <cell r="F247"/>
          <cell r="G247"/>
          <cell r="H247"/>
        </row>
      </sheetData>
      <sheetData sheetId="1">
        <row r="22">
          <cell r="F22"/>
          <cell r="G22"/>
          <cell r="H22"/>
        </row>
        <row r="23">
          <cell r="F23"/>
          <cell r="G23"/>
          <cell r="H23"/>
        </row>
        <row r="24">
          <cell r="F24"/>
          <cell r="G24"/>
          <cell r="H24"/>
        </row>
        <row r="25">
          <cell r="F25"/>
          <cell r="G25"/>
          <cell r="H25"/>
        </row>
        <row r="26">
          <cell r="F26"/>
          <cell r="G26"/>
          <cell r="H26"/>
        </row>
        <row r="27">
          <cell r="F27"/>
          <cell r="G27"/>
          <cell r="H27"/>
        </row>
        <row r="28">
          <cell r="F28"/>
          <cell r="G28"/>
          <cell r="H28"/>
        </row>
        <row r="29">
          <cell r="H29"/>
        </row>
        <row r="30">
          <cell r="F30"/>
          <cell r="G30"/>
          <cell r="H30"/>
        </row>
        <row r="33">
          <cell r="F33"/>
          <cell r="G33"/>
          <cell r="H33"/>
        </row>
        <row r="34">
          <cell r="F34"/>
          <cell r="G34"/>
          <cell r="H34"/>
        </row>
        <row r="38">
          <cell r="F38"/>
          <cell r="G38"/>
          <cell r="H38"/>
        </row>
        <row r="39">
          <cell r="F39"/>
          <cell r="G39"/>
          <cell r="H39"/>
        </row>
        <row r="40">
          <cell r="F40"/>
          <cell r="G40"/>
          <cell r="H40"/>
        </row>
        <row r="43">
          <cell r="F43"/>
          <cell r="G43"/>
          <cell r="H43"/>
        </row>
        <row r="44">
          <cell r="F44"/>
          <cell r="G44"/>
          <cell r="H44"/>
        </row>
        <row r="45">
          <cell r="F45"/>
          <cell r="G45"/>
          <cell r="H45"/>
        </row>
        <row r="46">
          <cell r="F46"/>
          <cell r="G46"/>
          <cell r="H46"/>
        </row>
        <row r="47">
          <cell r="F47"/>
          <cell r="G47"/>
          <cell r="H47"/>
        </row>
        <row r="48">
          <cell r="F48"/>
          <cell r="G48"/>
          <cell r="H48"/>
        </row>
        <row r="49">
          <cell r="F49"/>
          <cell r="G49"/>
          <cell r="H49"/>
        </row>
        <row r="50">
          <cell r="F50"/>
          <cell r="G50"/>
          <cell r="H50"/>
        </row>
        <row r="51">
          <cell r="F51"/>
          <cell r="G51"/>
          <cell r="H51"/>
        </row>
        <row r="54">
          <cell r="F54"/>
          <cell r="G54"/>
          <cell r="H54"/>
        </row>
        <row r="55">
          <cell r="F55"/>
          <cell r="G55"/>
          <cell r="H55"/>
        </row>
        <row r="56">
          <cell r="F56"/>
          <cell r="G56"/>
          <cell r="H56"/>
        </row>
        <row r="57">
          <cell r="F57"/>
          <cell r="G57"/>
          <cell r="H57"/>
        </row>
        <row r="58">
          <cell r="F58"/>
          <cell r="G58"/>
          <cell r="H58"/>
        </row>
        <row r="61">
          <cell r="F61"/>
          <cell r="G61"/>
          <cell r="H61"/>
        </row>
        <row r="64">
          <cell r="F64"/>
          <cell r="G64"/>
          <cell r="H64"/>
        </row>
        <row r="65">
          <cell r="F65"/>
          <cell r="G65"/>
          <cell r="H65"/>
        </row>
        <row r="66">
          <cell r="F66"/>
          <cell r="G66"/>
          <cell r="H66"/>
        </row>
        <row r="67">
          <cell r="F67"/>
          <cell r="G67"/>
          <cell r="H67"/>
        </row>
        <row r="70">
          <cell r="F70"/>
          <cell r="G70"/>
          <cell r="H70"/>
        </row>
        <row r="71">
          <cell r="F71"/>
          <cell r="G71"/>
          <cell r="H71"/>
        </row>
        <row r="76">
          <cell r="F76"/>
          <cell r="G76"/>
          <cell r="H76"/>
        </row>
        <row r="77">
          <cell r="F77"/>
          <cell r="G77"/>
          <cell r="H77"/>
        </row>
        <row r="78">
          <cell r="F78"/>
          <cell r="G78">
            <v>6305560.4000000004</v>
          </cell>
          <cell r="H78"/>
        </row>
        <row r="79">
          <cell r="F79"/>
          <cell r="G79">
            <v>-189137.5</v>
          </cell>
          <cell r="H79"/>
        </row>
        <row r="80">
          <cell r="F80"/>
          <cell r="G80"/>
          <cell r="H80"/>
        </row>
        <row r="83">
          <cell r="G83">
            <v>-2059814.3</v>
          </cell>
        </row>
        <row r="84">
          <cell r="G84">
            <v>1982039</v>
          </cell>
        </row>
        <row r="85">
          <cell r="G85"/>
        </row>
        <row r="86">
          <cell r="G86"/>
        </row>
        <row r="89">
          <cell r="F89">
            <v>7720703.9000000004</v>
          </cell>
          <cell r="G89">
            <v>1865872.2</v>
          </cell>
          <cell r="H89">
            <v>1865872.2</v>
          </cell>
        </row>
        <row r="90">
          <cell r="F90">
            <v>22975.8</v>
          </cell>
          <cell r="G90">
            <v>37375.5</v>
          </cell>
          <cell r="H90">
            <v>37375.5</v>
          </cell>
        </row>
        <row r="91">
          <cell r="F91"/>
          <cell r="G91"/>
          <cell r="H91"/>
        </row>
        <row r="92">
          <cell r="F92"/>
          <cell r="G92"/>
          <cell r="H92"/>
        </row>
        <row r="93">
          <cell r="F93"/>
          <cell r="G93"/>
          <cell r="H93"/>
        </row>
        <row r="94">
          <cell r="F94"/>
          <cell r="G94"/>
          <cell r="H94"/>
        </row>
        <row r="95">
          <cell r="F95"/>
          <cell r="G95"/>
          <cell r="H95"/>
        </row>
        <row r="98">
          <cell r="G98"/>
        </row>
        <row r="99">
          <cell r="G99"/>
        </row>
        <row r="100">
          <cell r="G100"/>
        </row>
        <row r="101">
          <cell r="G101"/>
        </row>
        <row r="104">
          <cell r="G104"/>
        </row>
        <row r="105">
          <cell r="G105"/>
        </row>
        <row r="108">
          <cell r="G108">
            <v>-52747.1</v>
          </cell>
        </row>
        <row r="109">
          <cell r="G109"/>
        </row>
        <row r="110">
          <cell r="G110"/>
        </row>
        <row r="113">
          <cell r="G113">
            <v>-152311.70000000001</v>
          </cell>
        </row>
        <row r="114">
          <cell r="G114">
            <v>-343086</v>
          </cell>
        </row>
        <row r="117">
          <cell r="F117"/>
          <cell r="G117"/>
          <cell r="H117"/>
        </row>
        <row r="118">
          <cell r="F118"/>
          <cell r="G118"/>
          <cell r="H118"/>
        </row>
        <row r="119">
          <cell r="F119"/>
          <cell r="G119"/>
          <cell r="H119"/>
        </row>
        <row r="120">
          <cell r="F120"/>
          <cell r="G120"/>
          <cell r="H120"/>
        </row>
        <row r="129">
          <cell r="F129"/>
          <cell r="G129">
            <v>-433363.8</v>
          </cell>
          <cell r="H129"/>
        </row>
        <row r="130">
          <cell r="F130"/>
          <cell r="G130">
            <v>-455.7</v>
          </cell>
          <cell r="H130"/>
        </row>
        <row r="131">
          <cell r="F131"/>
          <cell r="G131"/>
          <cell r="H131"/>
        </row>
        <row r="132">
          <cell r="F132"/>
          <cell r="G132">
            <v>108545.7</v>
          </cell>
          <cell r="H132"/>
        </row>
        <row r="133">
          <cell r="F133"/>
          <cell r="G133"/>
          <cell r="H133"/>
        </row>
        <row r="136">
          <cell r="G136"/>
        </row>
        <row r="137">
          <cell r="G137"/>
        </row>
        <row r="138">
          <cell r="G138"/>
        </row>
        <row r="139">
          <cell r="G139"/>
        </row>
        <row r="142">
          <cell r="G142"/>
        </row>
        <row r="143">
          <cell r="G143"/>
        </row>
        <row r="144">
          <cell r="G144"/>
        </row>
        <row r="145">
          <cell r="G145"/>
        </row>
        <row r="146">
          <cell r="G146"/>
        </row>
        <row r="149">
          <cell r="G149"/>
        </row>
        <row r="150">
          <cell r="G150"/>
        </row>
        <row r="151">
          <cell r="G151"/>
        </row>
        <row r="154">
          <cell r="G154"/>
        </row>
        <row r="155">
          <cell r="G155"/>
        </row>
        <row r="158">
          <cell r="F158"/>
          <cell r="G158"/>
          <cell r="H158"/>
        </row>
        <row r="159">
          <cell r="F159"/>
          <cell r="G159"/>
          <cell r="H159"/>
        </row>
        <row r="160">
          <cell r="F160"/>
          <cell r="G160"/>
          <cell r="H160"/>
        </row>
        <row r="163">
          <cell r="F163"/>
          <cell r="G163">
            <v>6838914.7000000002</v>
          </cell>
          <cell r="H163"/>
        </row>
        <row r="181">
          <cell r="F181"/>
          <cell r="G181">
            <v>-7013999.7999999998</v>
          </cell>
          <cell r="H181"/>
        </row>
        <row r="182">
          <cell r="F182">
            <v>7743679.7000000002</v>
          </cell>
          <cell r="G182">
            <v>7743679.7000000002</v>
          </cell>
          <cell r="H182">
            <v>1903247.7</v>
          </cell>
        </row>
        <row r="183">
          <cell r="F183"/>
          <cell r="G183">
            <v>150429.70000000001</v>
          </cell>
          <cell r="H183"/>
        </row>
        <row r="184">
          <cell r="F184"/>
          <cell r="G184"/>
          <cell r="H184"/>
        </row>
        <row r="185">
          <cell r="F185"/>
          <cell r="G185"/>
          <cell r="H185"/>
        </row>
        <row r="188">
          <cell r="G188"/>
        </row>
        <row r="189">
          <cell r="F189"/>
          <cell r="G189"/>
          <cell r="H189"/>
        </row>
        <row r="190">
          <cell r="F190"/>
          <cell r="G190"/>
          <cell r="H190"/>
        </row>
        <row r="197">
          <cell r="F197"/>
          <cell r="G197"/>
          <cell r="H197"/>
        </row>
        <row r="198">
          <cell r="F198"/>
          <cell r="G198"/>
          <cell r="H198"/>
        </row>
        <row r="199">
          <cell r="F199">
            <v>98225</v>
          </cell>
          <cell r="G199">
            <v>98225</v>
          </cell>
          <cell r="H199">
            <v>98225</v>
          </cell>
        </row>
        <row r="200">
          <cell r="F200">
            <v>11806350</v>
          </cell>
          <cell r="G200">
            <v>11742850</v>
          </cell>
          <cell r="H200">
            <v>11742850</v>
          </cell>
        </row>
        <row r="201">
          <cell r="F201">
            <v>2586.1999999999998</v>
          </cell>
          <cell r="G201">
            <v>2874.2</v>
          </cell>
          <cell r="H201">
            <v>2874.2</v>
          </cell>
        </row>
        <row r="202">
          <cell r="F202">
            <v>451264</v>
          </cell>
          <cell r="G202">
            <v>478148.5</v>
          </cell>
          <cell r="H202">
            <v>478148.5</v>
          </cell>
        </row>
        <row r="203">
          <cell r="F203">
            <v>615125.5</v>
          </cell>
          <cell r="G203">
            <v>562483.6</v>
          </cell>
          <cell r="H203">
            <v>562483.6</v>
          </cell>
        </row>
        <row r="204">
          <cell r="F204">
            <v>2206125.6</v>
          </cell>
          <cell r="G204">
            <v>5854909.7999999998</v>
          </cell>
          <cell r="H204">
            <v>5854909.7999999998</v>
          </cell>
        </row>
        <row r="205">
          <cell r="F205">
            <v>4214924.4000000004</v>
          </cell>
          <cell r="G205">
            <v>5082360.9000000004</v>
          </cell>
          <cell r="H205">
            <v>5082360.9000000004</v>
          </cell>
        </row>
        <row r="206">
          <cell r="F206">
            <v>19354.7</v>
          </cell>
          <cell r="G206">
            <v>17985</v>
          </cell>
          <cell r="H206">
            <v>17985</v>
          </cell>
        </row>
        <row r="207">
          <cell r="F207">
            <v>1927372.2</v>
          </cell>
          <cell r="G207">
            <v>2365439.7999999998</v>
          </cell>
          <cell r="H207">
            <v>2365439.7999999998</v>
          </cell>
        </row>
        <row r="208">
          <cell r="F208"/>
          <cell r="G208"/>
          <cell r="H208"/>
        </row>
        <row r="209">
          <cell r="F209">
            <v>302620.79999999999</v>
          </cell>
          <cell r="G209">
            <v>302620.79999999999</v>
          </cell>
          <cell r="H209">
            <v>302620.79999999999</v>
          </cell>
        </row>
        <row r="210">
          <cell r="F210">
            <v>18051949.5</v>
          </cell>
          <cell r="G210">
            <v>17908585.699999999</v>
          </cell>
          <cell r="H210">
            <v>17908585.699999999</v>
          </cell>
        </row>
        <row r="211">
          <cell r="F211">
            <v>2063391.9</v>
          </cell>
          <cell r="G211">
            <v>2063391.9</v>
          </cell>
          <cell r="H211">
            <v>2063391.9</v>
          </cell>
        </row>
        <row r="212">
          <cell r="F212">
            <v>12351200</v>
          </cell>
          <cell r="G212">
            <v>12061200</v>
          </cell>
          <cell r="H212">
            <v>12061200</v>
          </cell>
        </row>
        <row r="213">
          <cell r="F213"/>
          <cell r="G213"/>
          <cell r="H213"/>
        </row>
        <row r="214">
          <cell r="F214"/>
          <cell r="G214"/>
          <cell r="H214"/>
        </row>
        <row r="215">
          <cell r="F215"/>
          <cell r="G215"/>
          <cell r="H215"/>
        </row>
        <row r="216">
          <cell r="F216">
            <v>2093032.1</v>
          </cell>
          <cell r="G216">
            <v>3863368.7</v>
          </cell>
          <cell r="H216">
            <v>3863368.7</v>
          </cell>
        </row>
        <row r="217">
          <cell r="F217">
            <v>42378293.700000003</v>
          </cell>
          <cell r="G217">
            <v>56304302.399999999</v>
          </cell>
          <cell r="H217">
            <v>56304302.399999999</v>
          </cell>
        </row>
        <row r="218">
          <cell r="F218"/>
          <cell r="G218"/>
          <cell r="H218"/>
        </row>
        <row r="219">
          <cell r="F219"/>
          <cell r="G219"/>
          <cell r="H219"/>
        </row>
        <row r="220">
          <cell r="F220">
            <v>12667.2</v>
          </cell>
          <cell r="G220">
            <v>12671.3</v>
          </cell>
          <cell r="H220">
            <v>12671.3</v>
          </cell>
        </row>
        <row r="221">
          <cell r="F221"/>
          <cell r="G221"/>
          <cell r="H221"/>
        </row>
        <row r="222">
          <cell r="F222">
            <v>1280.0999999999999</v>
          </cell>
          <cell r="G222">
            <v>1234.5999999999999</v>
          </cell>
          <cell r="H222">
            <v>1234.5999999999999</v>
          </cell>
        </row>
        <row r="223">
          <cell r="F223"/>
          <cell r="G223"/>
          <cell r="H223"/>
        </row>
        <row r="224">
          <cell r="F224"/>
          <cell r="G224"/>
          <cell r="H224"/>
        </row>
        <row r="225">
          <cell r="F225">
            <v>69007.600000000006</v>
          </cell>
          <cell r="G225">
            <v>224620.79999999999</v>
          </cell>
          <cell r="H225">
            <v>224620.79999999999</v>
          </cell>
        </row>
        <row r="226">
          <cell r="F226">
            <v>5090384.0999999996</v>
          </cell>
          <cell r="G226">
            <v>5090384.0999999996</v>
          </cell>
          <cell r="H226">
            <v>5090384.0999999996</v>
          </cell>
        </row>
        <row r="227">
          <cell r="F227">
            <v>365204.9</v>
          </cell>
          <cell r="G227">
            <v>474048.6</v>
          </cell>
          <cell r="H227">
            <v>474048.6</v>
          </cell>
        </row>
        <row r="228">
          <cell r="F228"/>
          <cell r="G228"/>
          <cell r="H228"/>
        </row>
        <row r="229">
          <cell r="F229"/>
          <cell r="G229"/>
          <cell r="H229"/>
        </row>
        <row r="230">
          <cell r="F230"/>
          <cell r="G230"/>
          <cell r="H230"/>
        </row>
        <row r="231">
          <cell r="F231"/>
          <cell r="G231"/>
          <cell r="H231"/>
        </row>
        <row r="232">
          <cell r="F232"/>
          <cell r="G232"/>
          <cell r="H232"/>
        </row>
        <row r="233">
          <cell r="F233"/>
          <cell r="G233"/>
          <cell r="H233"/>
        </row>
        <row r="234">
          <cell r="F234"/>
          <cell r="G234"/>
          <cell r="H234"/>
        </row>
        <row r="235">
          <cell r="F235"/>
          <cell r="G235"/>
          <cell r="H235"/>
        </row>
        <row r="236">
          <cell r="F236"/>
          <cell r="G236"/>
          <cell r="H236"/>
        </row>
        <row r="237">
          <cell r="F237"/>
          <cell r="G237"/>
          <cell r="H237"/>
        </row>
        <row r="238">
          <cell r="F238"/>
          <cell r="G238"/>
          <cell r="H238"/>
        </row>
        <row r="239">
          <cell r="F239"/>
          <cell r="G239"/>
          <cell r="H239"/>
        </row>
        <row r="240">
          <cell r="F240"/>
          <cell r="G240"/>
          <cell r="H240"/>
        </row>
        <row r="241">
          <cell r="F241"/>
          <cell r="G241"/>
          <cell r="H241"/>
        </row>
        <row r="242">
          <cell r="F242"/>
          <cell r="G242"/>
          <cell r="H242"/>
        </row>
        <row r="243">
          <cell r="F243"/>
          <cell r="G243"/>
          <cell r="H243"/>
        </row>
        <row r="244">
          <cell r="F244"/>
          <cell r="G244"/>
          <cell r="H244"/>
        </row>
        <row r="245">
          <cell r="F245"/>
          <cell r="G245"/>
          <cell r="H245"/>
        </row>
        <row r="246">
          <cell r="F246"/>
          <cell r="G246"/>
          <cell r="H246"/>
        </row>
        <row r="247">
          <cell r="F247"/>
          <cell r="G247"/>
          <cell r="H247"/>
        </row>
      </sheetData>
      <sheetData sheetId="2">
        <row r="22">
          <cell r="F22">
            <v>7689964</v>
          </cell>
          <cell r="G22">
            <v>7842508.7999999998</v>
          </cell>
          <cell r="H22">
            <v>7842508.7999999998</v>
          </cell>
        </row>
        <row r="23">
          <cell r="F23">
            <v>1219793.5</v>
          </cell>
          <cell r="G23">
            <v>1260964.6000000001</v>
          </cell>
          <cell r="H23">
            <v>1260964.6000000001</v>
          </cell>
        </row>
        <row r="24">
          <cell r="F24">
            <v>1265885</v>
          </cell>
          <cell r="G24">
            <v>1277949.3</v>
          </cell>
          <cell r="H24">
            <v>1277949.3</v>
          </cell>
        </row>
        <row r="25">
          <cell r="F25">
            <v>5817874.9000000004</v>
          </cell>
          <cell r="G25">
            <v>6100699.2000000002</v>
          </cell>
          <cell r="H25">
            <v>6100699.2000000002</v>
          </cell>
        </row>
        <row r="26">
          <cell r="F26">
            <v>2179433</v>
          </cell>
          <cell r="G26">
            <v>2325792.2999999998</v>
          </cell>
          <cell r="H26">
            <v>2325792.2999999998</v>
          </cell>
        </row>
        <row r="27">
          <cell r="F27">
            <v>789203.5</v>
          </cell>
          <cell r="G27">
            <v>906200.8</v>
          </cell>
          <cell r="H27">
            <v>906200.8</v>
          </cell>
        </row>
        <row r="28">
          <cell r="F28">
            <v>1078873.2</v>
          </cell>
          <cell r="G28">
            <v>1161041.5</v>
          </cell>
          <cell r="H28">
            <v>1161041.5</v>
          </cell>
        </row>
        <row r="29">
          <cell r="F29">
            <v>217729.5</v>
          </cell>
          <cell r="G29">
            <v>173770.2</v>
          </cell>
          <cell r="H29">
            <v>173770.2</v>
          </cell>
        </row>
        <row r="30">
          <cell r="F30">
            <v>5759599.7999999998</v>
          </cell>
          <cell r="G30">
            <v>3290326</v>
          </cell>
          <cell r="H30">
            <v>3290326</v>
          </cell>
        </row>
        <row r="33">
          <cell r="F33">
            <v>9731690</v>
          </cell>
          <cell r="G33">
            <v>10227700.5</v>
          </cell>
          <cell r="H33">
            <v>10227700.5</v>
          </cell>
        </row>
        <row r="34">
          <cell r="F34">
            <v>677955.1</v>
          </cell>
          <cell r="G34">
            <v>805915.9</v>
          </cell>
          <cell r="H34">
            <v>805915.9</v>
          </cell>
        </row>
        <row r="38">
          <cell r="F38"/>
          <cell r="G38"/>
          <cell r="H38"/>
        </row>
        <row r="39">
          <cell r="F39"/>
          <cell r="G39"/>
          <cell r="H39"/>
        </row>
        <row r="40">
          <cell r="F40"/>
          <cell r="G40"/>
          <cell r="H40"/>
        </row>
        <row r="43">
          <cell r="F43">
            <v>37993.599999999999</v>
          </cell>
          <cell r="G43">
            <v>88658</v>
          </cell>
          <cell r="H43">
            <v>88658</v>
          </cell>
        </row>
        <row r="44">
          <cell r="F44">
            <v>161591.1</v>
          </cell>
          <cell r="G44">
            <v>182478.9</v>
          </cell>
          <cell r="H44">
            <v>182478.9</v>
          </cell>
        </row>
        <row r="45">
          <cell r="F45">
            <v>29811.200000000001</v>
          </cell>
          <cell r="G45">
            <v>45563.5</v>
          </cell>
          <cell r="H45">
            <v>45563.5</v>
          </cell>
        </row>
        <row r="46">
          <cell r="F46">
            <v>356826.7</v>
          </cell>
          <cell r="G46">
            <v>197685.4</v>
          </cell>
          <cell r="H46">
            <v>197685.4</v>
          </cell>
        </row>
        <row r="47">
          <cell r="F47">
            <v>33624.9</v>
          </cell>
          <cell r="G47">
            <v>27086.5</v>
          </cell>
          <cell r="H47">
            <v>27086.5</v>
          </cell>
        </row>
        <row r="48">
          <cell r="F48">
            <v>177295.1</v>
          </cell>
          <cell r="G48">
            <v>194881.2</v>
          </cell>
          <cell r="H48">
            <v>194881.2</v>
          </cell>
        </row>
        <row r="49">
          <cell r="F49">
            <v>77542.8</v>
          </cell>
          <cell r="G49">
            <v>78228.2</v>
          </cell>
          <cell r="H49">
            <v>78228.2</v>
          </cell>
        </row>
        <row r="50">
          <cell r="F50">
            <v>633776.19999999995</v>
          </cell>
          <cell r="G50">
            <v>718637.4</v>
          </cell>
          <cell r="H50">
            <v>718637.4</v>
          </cell>
        </row>
        <row r="51">
          <cell r="F51">
            <v>1231909.8</v>
          </cell>
          <cell r="G51">
            <v>1669681.6</v>
          </cell>
          <cell r="H51">
            <v>1669681.6</v>
          </cell>
        </row>
        <row r="54">
          <cell r="F54">
            <v>15311.8</v>
          </cell>
          <cell r="G54">
            <v>22832.2</v>
          </cell>
          <cell r="H54">
            <v>22832.2</v>
          </cell>
        </row>
        <row r="55">
          <cell r="F55">
            <v>58.5</v>
          </cell>
          <cell r="G55">
            <v>74.599999999999994</v>
          </cell>
          <cell r="H55">
            <v>74.599999999999994</v>
          </cell>
        </row>
        <row r="56">
          <cell r="F56">
            <v>25355.9</v>
          </cell>
          <cell r="G56">
            <v>20290.099999999999</v>
          </cell>
          <cell r="H56">
            <v>20290.099999999999</v>
          </cell>
        </row>
        <row r="57">
          <cell r="F57">
            <v>8618.1</v>
          </cell>
          <cell r="G57">
            <v>6325.6</v>
          </cell>
          <cell r="H57">
            <v>6325.6</v>
          </cell>
        </row>
        <row r="58">
          <cell r="F58"/>
          <cell r="G58"/>
          <cell r="H58"/>
        </row>
        <row r="61">
          <cell r="F61">
            <v>8461.9</v>
          </cell>
          <cell r="G61">
            <v>2013</v>
          </cell>
          <cell r="H61">
            <v>2013</v>
          </cell>
        </row>
        <row r="64">
          <cell r="F64">
            <v>1573.2</v>
          </cell>
          <cell r="G64">
            <v>1263.5</v>
          </cell>
          <cell r="H64">
            <v>1263.5</v>
          </cell>
        </row>
        <row r="65">
          <cell r="F65"/>
          <cell r="G65"/>
          <cell r="H65"/>
        </row>
        <row r="66">
          <cell r="F66">
            <v>6168</v>
          </cell>
          <cell r="G66">
            <v>77826.3</v>
          </cell>
          <cell r="H66">
            <v>77826.3</v>
          </cell>
        </row>
        <row r="67">
          <cell r="F67"/>
          <cell r="G67"/>
          <cell r="H67"/>
        </row>
        <row r="70">
          <cell r="F70">
            <v>4716225.9000000004</v>
          </cell>
          <cell r="G70">
            <v>5081764.0999999996</v>
          </cell>
          <cell r="H70">
            <v>5081764.0999999996</v>
          </cell>
        </row>
        <row r="71">
          <cell r="F71">
            <v>12</v>
          </cell>
          <cell r="G71"/>
          <cell r="H71"/>
        </row>
        <row r="76">
          <cell r="F76"/>
          <cell r="G76"/>
          <cell r="H76"/>
        </row>
        <row r="77">
          <cell r="F77"/>
          <cell r="G77"/>
          <cell r="H77"/>
        </row>
        <row r="78">
          <cell r="F78">
            <v>15453242.1</v>
          </cell>
          <cell r="G78">
            <v>20724510.5</v>
          </cell>
          <cell r="H78">
            <v>20724510.5</v>
          </cell>
        </row>
        <row r="79">
          <cell r="F79"/>
          <cell r="G79"/>
          <cell r="H79"/>
        </row>
        <row r="80">
          <cell r="F80">
            <v>1395365.8</v>
          </cell>
          <cell r="G80">
            <v>1547188</v>
          </cell>
          <cell r="H80">
            <v>1547188</v>
          </cell>
        </row>
        <row r="83">
          <cell r="G83">
            <v>-643889.6</v>
          </cell>
        </row>
        <row r="84">
          <cell r="G84">
            <v>581568.80000000005</v>
          </cell>
        </row>
        <row r="85">
          <cell r="G85"/>
        </row>
        <row r="86">
          <cell r="G86"/>
        </row>
        <row r="89">
          <cell r="F89">
            <v>1300916.1000000001</v>
          </cell>
          <cell r="G89">
            <v>1005439.1</v>
          </cell>
          <cell r="H89">
            <v>1005439.1</v>
          </cell>
        </row>
        <row r="90">
          <cell r="F90">
            <v>141918.39999999999</v>
          </cell>
          <cell r="G90">
            <v>127673</v>
          </cell>
          <cell r="H90">
            <v>127673</v>
          </cell>
        </row>
        <row r="91">
          <cell r="F91"/>
          <cell r="G91"/>
          <cell r="H91"/>
        </row>
        <row r="92">
          <cell r="F92">
            <v>274.5</v>
          </cell>
          <cell r="G92">
            <v>300.2</v>
          </cell>
          <cell r="H92">
            <v>300.2</v>
          </cell>
        </row>
        <row r="93">
          <cell r="F93"/>
          <cell r="G93"/>
          <cell r="H93"/>
        </row>
        <row r="94">
          <cell r="F94"/>
          <cell r="G94"/>
          <cell r="H94"/>
        </row>
        <row r="95">
          <cell r="F95">
            <v>3715.6</v>
          </cell>
          <cell r="G95">
            <v>3955.6</v>
          </cell>
          <cell r="H95">
            <v>3955.6</v>
          </cell>
        </row>
        <row r="98">
          <cell r="G98"/>
        </row>
        <row r="99">
          <cell r="G99"/>
        </row>
        <row r="100">
          <cell r="G100"/>
        </row>
        <row r="101">
          <cell r="G101"/>
        </row>
        <row r="104">
          <cell r="G104"/>
        </row>
        <row r="105">
          <cell r="G105"/>
        </row>
        <row r="108">
          <cell r="G108"/>
        </row>
        <row r="109">
          <cell r="G109"/>
        </row>
        <row r="110">
          <cell r="G110"/>
        </row>
        <row r="113">
          <cell r="G113">
            <v>3599871.3</v>
          </cell>
        </row>
        <row r="114">
          <cell r="G114">
            <v>376967.3</v>
          </cell>
        </row>
        <row r="117">
          <cell r="F117"/>
          <cell r="G117"/>
          <cell r="H117"/>
        </row>
        <row r="118">
          <cell r="F118"/>
          <cell r="G118"/>
          <cell r="H118"/>
        </row>
        <row r="119">
          <cell r="F119">
            <v>1451.9</v>
          </cell>
          <cell r="G119">
            <v>1451.9</v>
          </cell>
          <cell r="H119">
            <v>1451.9</v>
          </cell>
        </row>
        <row r="120">
          <cell r="F120"/>
          <cell r="G120"/>
          <cell r="H120"/>
        </row>
        <row r="129">
          <cell r="F129"/>
          <cell r="G129"/>
          <cell r="H129"/>
        </row>
        <row r="130">
          <cell r="F130"/>
          <cell r="G130"/>
          <cell r="H130"/>
        </row>
        <row r="131">
          <cell r="F131"/>
          <cell r="G131"/>
          <cell r="H131"/>
        </row>
        <row r="132">
          <cell r="F132">
            <v>132509.9</v>
          </cell>
          <cell r="G132">
            <v>168785.6</v>
          </cell>
          <cell r="H132">
            <v>168785.6</v>
          </cell>
        </row>
        <row r="133">
          <cell r="F133">
            <v>1426074.8</v>
          </cell>
          <cell r="G133">
            <v>1114408</v>
          </cell>
          <cell r="H133">
            <v>1114408</v>
          </cell>
        </row>
        <row r="136">
          <cell r="G136"/>
        </row>
        <row r="137">
          <cell r="G137"/>
        </row>
        <row r="138">
          <cell r="G138"/>
        </row>
        <row r="139">
          <cell r="G139"/>
        </row>
        <row r="142">
          <cell r="G142"/>
        </row>
        <row r="143">
          <cell r="G143"/>
        </row>
        <row r="144">
          <cell r="G144"/>
        </row>
        <row r="145">
          <cell r="G145"/>
        </row>
        <row r="146">
          <cell r="G146"/>
        </row>
        <row r="149">
          <cell r="G149"/>
        </row>
        <row r="150">
          <cell r="G150"/>
        </row>
        <row r="151">
          <cell r="G151"/>
        </row>
        <row r="154">
          <cell r="G154"/>
        </row>
        <row r="155">
          <cell r="G155"/>
        </row>
        <row r="158">
          <cell r="F158"/>
          <cell r="G158"/>
          <cell r="H158"/>
        </row>
        <row r="159">
          <cell r="F159"/>
          <cell r="G159"/>
          <cell r="H159"/>
        </row>
        <row r="160">
          <cell r="F160"/>
          <cell r="G160"/>
          <cell r="H160"/>
        </row>
        <row r="163">
          <cell r="F163"/>
          <cell r="G163">
            <v>6092005.2999999998</v>
          </cell>
          <cell r="H163"/>
        </row>
        <row r="181">
          <cell r="F181"/>
          <cell r="G181"/>
          <cell r="H181"/>
        </row>
        <row r="182">
          <cell r="F182"/>
          <cell r="G182"/>
          <cell r="H182"/>
        </row>
        <row r="183">
          <cell r="F183"/>
          <cell r="G183"/>
          <cell r="H183"/>
        </row>
        <row r="184">
          <cell r="F184"/>
          <cell r="G184"/>
          <cell r="H184"/>
        </row>
        <row r="185">
          <cell r="F185"/>
          <cell r="G185"/>
          <cell r="H185"/>
        </row>
        <row r="188">
          <cell r="G188">
            <v>-1204564.3999999999</v>
          </cell>
        </row>
        <row r="189">
          <cell r="F189">
            <v>39869167.700000003</v>
          </cell>
          <cell r="G189">
            <v>39869167.700000003</v>
          </cell>
          <cell r="H189">
            <v>43848251.100000001</v>
          </cell>
        </row>
        <row r="190">
          <cell r="F190">
            <v>0</v>
          </cell>
          <cell r="G190">
            <v>3006160.3</v>
          </cell>
          <cell r="H190">
            <v>0</v>
          </cell>
        </row>
        <row r="197">
          <cell r="F197"/>
          <cell r="G197"/>
          <cell r="H197"/>
        </row>
        <row r="198">
          <cell r="F198"/>
          <cell r="G198"/>
          <cell r="H198"/>
        </row>
        <row r="199">
          <cell r="F199"/>
          <cell r="G199"/>
          <cell r="H199"/>
        </row>
        <row r="200">
          <cell r="F200"/>
          <cell r="G200"/>
          <cell r="H200"/>
        </row>
        <row r="201">
          <cell r="F201"/>
          <cell r="G201"/>
          <cell r="H201"/>
        </row>
        <row r="202">
          <cell r="F202"/>
          <cell r="G202"/>
          <cell r="H202"/>
        </row>
        <row r="203">
          <cell r="F203"/>
          <cell r="G203"/>
          <cell r="H203"/>
        </row>
        <row r="204">
          <cell r="F204">
            <v>140664.5</v>
          </cell>
          <cell r="G204">
            <v>86459.9</v>
          </cell>
          <cell r="H204">
            <v>86459.9</v>
          </cell>
        </row>
        <row r="205">
          <cell r="F205">
            <v>135.5</v>
          </cell>
          <cell r="G205">
            <v>0</v>
          </cell>
          <cell r="H205">
            <v>0</v>
          </cell>
        </row>
        <row r="206">
          <cell r="F206"/>
          <cell r="G206"/>
          <cell r="H206"/>
        </row>
        <row r="207">
          <cell r="F207">
            <v>85276.7</v>
          </cell>
          <cell r="G207">
            <v>12212.6</v>
          </cell>
          <cell r="H207">
            <v>12212.6</v>
          </cell>
        </row>
        <row r="208">
          <cell r="F208">
            <v>13426.2</v>
          </cell>
          <cell r="G208">
            <v>13830.6</v>
          </cell>
          <cell r="H208">
            <v>13830.6</v>
          </cell>
        </row>
        <row r="209">
          <cell r="F209"/>
          <cell r="G209"/>
          <cell r="H209"/>
        </row>
        <row r="210">
          <cell r="F210"/>
          <cell r="G210"/>
          <cell r="H210"/>
        </row>
        <row r="211">
          <cell r="F211"/>
          <cell r="G211"/>
          <cell r="H211"/>
        </row>
        <row r="212">
          <cell r="F212"/>
          <cell r="G212"/>
          <cell r="H212"/>
        </row>
        <row r="213">
          <cell r="F213"/>
          <cell r="G213"/>
          <cell r="H213"/>
        </row>
        <row r="214">
          <cell r="F214"/>
          <cell r="G214"/>
          <cell r="H214"/>
        </row>
        <row r="215">
          <cell r="F215"/>
          <cell r="G215"/>
          <cell r="H215"/>
        </row>
        <row r="216">
          <cell r="F216"/>
          <cell r="G216"/>
          <cell r="H216"/>
        </row>
        <row r="217">
          <cell r="F217"/>
          <cell r="G217"/>
          <cell r="H217"/>
        </row>
        <row r="218">
          <cell r="F218"/>
          <cell r="G218"/>
          <cell r="H218"/>
        </row>
        <row r="219">
          <cell r="F219"/>
          <cell r="G219"/>
          <cell r="H219"/>
        </row>
        <row r="220">
          <cell r="F220"/>
          <cell r="G220"/>
          <cell r="H220"/>
        </row>
        <row r="221">
          <cell r="F221">
            <v>8.8000000000000007</v>
          </cell>
          <cell r="G221">
            <v>8.8000000000000007</v>
          </cell>
          <cell r="H221">
            <v>8.8000000000000007</v>
          </cell>
        </row>
        <row r="222">
          <cell r="F222">
            <v>127881.60000000001</v>
          </cell>
          <cell r="G222">
            <v>0</v>
          </cell>
          <cell r="H222">
            <v>0</v>
          </cell>
        </row>
        <row r="223">
          <cell r="F223"/>
          <cell r="G223"/>
          <cell r="H223"/>
        </row>
        <row r="224">
          <cell r="F224"/>
          <cell r="G224"/>
          <cell r="H224"/>
        </row>
        <row r="225">
          <cell r="F225"/>
          <cell r="G225"/>
          <cell r="H225"/>
        </row>
        <row r="226">
          <cell r="F226"/>
          <cell r="G226"/>
          <cell r="H226"/>
        </row>
        <row r="227">
          <cell r="F227"/>
          <cell r="G227"/>
          <cell r="H227"/>
        </row>
        <row r="228">
          <cell r="F228"/>
          <cell r="G228"/>
          <cell r="H228"/>
        </row>
        <row r="229">
          <cell r="F229">
            <v>965.1</v>
          </cell>
          <cell r="G229">
            <v>1016.7</v>
          </cell>
          <cell r="H229">
            <v>1016.7</v>
          </cell>
        </row>
        <row r="230">
          <cell r="F230"/>
          <cell r="G230"/>
          <cell r="H230"/>
        </row>
        <row r="231">
          <cell r="F231">
            <v>55570.3</v>
          </cell>
          <cell r="G231">
            <v>12508.8</v>
          </cell>
          <cell r="H231">
            <v>12508.8</v>
          </cell>
        </row>
        <row r="232">
          <cell r="F232">
            <v>12770.7</v>
          </cell>
          <cell r="G232">
            <v>9960.2000000000007</v>
          </cell>
          <cell r="H232">
            <v>9960.2000000000007</v>
          </cell>
        </row>
        <row r="233">
          <cell r="F233">
            <v>265145.3</v>
          </cell>
          <cell r="G233">
            <v>466342.40000000002</v>
          </cell>
          <cell r="H233">
            <v>466342.40000000002</v>
          </cell>
        </row>
        <row r="234">
          <cell r="F234">
            <v>41276.5</v>
          </cell>
          <cell r="G234">
            <v>55624.9</v>
          </cell>
          <cell r="H234">
            <v>55624.9</v>
          </cell>
        </row>
        <row r="235">
          <cell r="F235">
            <v>19.5</v>
          </cell>
          <cell r="G235">
            <v>19.5</v>
          </cell>
          <cell r="H235">
            <v>19.5</v>
          </cell>
        </row>
        <row r="236">
          <cell r="F236">
            <v>9.9</v>
          </cell>
          <cell r="G236">
            <v>1.3</v>
          </cell>
          <cell r="H236">
            <v>1.3</v>
          </cell>
        </row>
        <row r="237">
          <cell r="F237">
            <v>4906.8999999999996</v>
          </cell>
          <cell r="G237">
            <v>4984.3999999999996</v>
          </cell>
          <cell r="H237">
            <v>4984.3999999999996</v>
          </cell>
        </row>
        <row r="238">
          <cell r="F238">
            <v>803</v>
          </cell>
          <cell r="G238">
            <v>1042.3</v>
          </cell>
          <cell r="H238">
            <v>1042.3</v>
          </cell>
        </row>
        <row r="239">
          <cell r="F239">
            <v>25445.7</v>
          </cell>
          <cell r="G239">
            <v>64061.9</v>
          </cell>
          <cell r="H239">
            <v>64061.9</v>
          </cell>
        </row>
        <row r="240">
          <cell r="F240">
            <v>98.3</v>
          </cell>
          <cell r="G240">
            <v>98.3</v>
          </cell>
          <cell r="H240">
            <v>98.3</v>
          </cell>
        </row>
        <row r="241">
          <cell r="F241">
            <v>54419.9</v>
          </cell>
          <cell r="G241">
            <v>83456.5</v>
          </cell>
          <cell r="H241">
            <v>83456.5</v>
          </cell>
        </row>
        <row r="242">
          <cell r="F242">
            <v>14741</v>
          </cell>
          <cell r="G242">
            <v>11476.4</v>
          </cell>
          <cell r="H242">
            <v>11476.4</v>
          </cell>
        </row>
        <row r="243">
          <cell r="F243"/>
          <cell r="G243"/>
          <cell r="H243"/>
        </row>
        <row r="244">
          <cell r="F244"/>
          <cell r="G244"/>
          <cell r="H244"/>
        </row>
        <row r="245">
          <cell r="F245">
            <v>7532</v>
          </cell>
          <cell r="G245">
            <v>0</v>
          </cell>
          <cell r="H245">
            <v>0</v>
          </cell>
        </row>
        <row r="246">
          <cell r="F246">
            <v>160222</v>
          </cell>
          <cell r="G246">
            <v>161900.6</v>
          </cell>
          <cell r="H246">
            <v>161900.6</v>
          </cell>
        </row>
        <row r="247">
          <cell r="F247">
            <v>2004716.5</v>
          </cell>
          <cell r="G247">
            <v>2205848.4</v>
          </cell>
          <cell r="H247">
            <v>2205848.4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0"/>
  <sheetViews>
    <sheetView tabSelected="1" workbookViewId="0">
      <selection activeCell="M21" sqref="M21"/>
    </sheetView>
  </sheetViews>
  <sheetFormatPr defaultColWidth="8.85546875" defaultRowHeight="15.75" x14ac:dyDescent="0.25"/>
  <cols>
    <col min="1" max="1" width="10.42578125" style="41" customWidth="1"/>
    <col min="2" max="2" width="45.85546875" style="38" customWidth="1"/>
    <col min="3" max="3" width="2" style="38" customWidth="1"/>
    <col min="4" max="4" width="2.42578125" style="42" customWidth="1"/>
    <col min="5" max="5" width="9.7109375" style="42" customWidth="1"/>
    <col min="6" max="6" width="16.28515625" style="44" customWidth="1"/>
    <col min="7" max="7" width="17.42578125" style="45" customWidth="1"/>
    <col min="8" max="8" width="23.140625" style="45" customWidth="1"/>
    <col min="9" max="9" width="8.85546875" style="1" hidden="1" customWidth="1"/>
    <col min="10" max="10" width="0.85546875" style="1" hidden="1" customWidth="1"/>
    <col min="11" max="11" width="12.42578125" style="1" bestFit="1" customWidth="1"/>
    <col min="12" max="253" width="8.85546875" style="1"/>
    <col min="254" max="254" width="9.7109375" style="1" customWidth="1"/>
    <col min="255" max="255" width="45.85546875" style="1" customWidth="1"/>
    <col min="256" max="256" width="15.7109375" style="1" customWidth="1"/>
    <col min="257" max="257" width="28.7109375" style="1" customWidth="1"/>
    <col min="258" max="258" width="11.5703125" style="1" customWidth="1"/>
    <col min="259" max="260" width="22" style="1" customWidth="1"/>
    <col min="261" max="261" width="23.85546875" style="1" customWidth="1"/>
    <col min="262" max="262" width="8.85546875" style="1"/>
    <col min="263" max="263" width="8.85546875" style="1" customWidth="1"/>
    <col min="264" max="509" width="8.85546875" style="1"/>
    <col min="510" max="510" width="9.7109375" style="1" customWidth="1"/>
    <col min="511" max="511" width="45.85546875" style="1" customWidth="1"/>
    <col min="512" max="512" width="15.7109375" style="1" customWidth="1"/>
    <col min="513" max="513" width="28.7109375" style="1" customWidth="1"/>
    <col min="514" max="514" width="11.5703125" style="1" customWidth="1"/>
    <col min="515" max="516" width="22" style="1" customWidth="1"/>
    <col min="517" max="517" width="23.85546875" style="1" customWidth="1"/>
    <col min="518" max="518" width="8.85546875" style="1"/>
    <col min="519" max="519" width="8.85546875" style="1" customWidth="1"/>
    <col min="520" max="765" width="8.85546875" style="1"/>
    <col min="766" max="766" width="9.7109375" style="1" customWidth="1"/>
    <col min="767" max="767" width="45.85546875" style="1" customWidth="1"/>
    <col min="768" max="768" width="15.7109375" style="1" customWidth="1"/>
    <col min="769" max="769" width="28.7109375" style="1" customWidth="1"/>
    <col min="770" max="770" width="11.5703125" style="1" customWidth="1"/>
    <col min="771" max="772" width="22" style="1" customWidth="1"/>
    <col min="773" max="773" width="23.85546875" style="1" customWidth="1"/>
    <col min="774" max="774" width="8.85546875" style="1"/>
    <col min="775" max="775" width="8.85546875" style="1" customWidth="1"/>
    <col min="776" max="1021" width="8.85546875" style="1"/>
    <col min="1022" max="1022" width="9.7109375" style="1" customWidth="1"/>
    <col min="1023" max="1023" width="45.85546875" style="1" customWidth="1"/>
    <col min="1024" max="1024" width="15.7109375" style="1" customWidth="1"/>
    <col min="1025" max="1025" width="28.7109375" style="1" customWidth="1"/>
    <col min="1026" max="1026" width="11.5703125" style="1" customWidth="1"/>
    <col min="1027" max="1028" width="22" style="1" customWidth="1"/>
    <col min="1029" max="1029" width="23.85546875" style="1" customWidth="1"/>
    <col min="1030" max="1030" width="8.85546875" style="1"/>
    <col min="1031" max="1031" width="8.85546875" style="1" customWidth="1"/>
    <col min="1032" max="1277" width="8.85546875" style="1"/>
    <col min="1278" max="1278" width="9.7109375" style="1" customWidth="1"/>
    <col min="1279" max="1279" width="45.85546875" style="1" customWidth="1"/>
    <col min="1280" max="1280" width="15.7109375" style="1" customWidth="1"/>
    <col min="1281" max="1281" width="28.7109375" style="1" customWidth="1"/>
    <col min="1282" max="1282" width="11.5703125" style="1" customWidth="1"/>
    <col min="1283" max="1284" width="22" style="1" customWidth="1"/>
    <col min="1285" max="1285" width="23.85546875" style="1" customWidth="1"/>
    <col min="1286" max="1286" width="8.85546875" style="1"/>
    <col min="1287" max="1287" width="8.85546875" style="1" customWidth="1"/>
    <col min="1288" max="1533" width="8.85546875" style="1"/>
    <col min="1534" max="1534" width="9.7109375" style="1" customWidth="1"/>
    <col min="1535" max="1535" width="45.85546875" style="1" customWidth="1"/>
    <col min="1536" max="1536" width="15.7109375" style="1" customWidth="1"/>
    <col min="1537" max="1537" width="28.7109375" style="1" customWidth="1"/>
    <col min="1538" max="1538" width="11.5703125" style="1" customWidth="1"/>
    <col min="1539" max="1540" width="22" style="1" customWidth="1"/>
    <col min="1541" max="1541" width="23.85546875" style="1" customWidth="1"/>
    <col min="1542" max="1542" width="8.85546875" style="1"/>
    <col min="1543" max="1543" width="8.85546875" style="1" customWidth="1"/>
    <col min="1544" max="1789" width="8.85546875" style="1"/>
    <col min="1790" max="1790" width="9.7109375" style="1" customWidth="1"/>
    <col min="1791" max="1791" width="45.85546875" style="1" customWidth="1"/>
    <col min="1792" max="1792" width="15.7109375" style="1" customWidth="1"/>
    <col min="1793" max="1793" width="28.7109375" style="1" customWidth="1"/>
    <col min="1794" max="1794" width="11.5703125" style="1" customWidth="1"/>
    <col min="1795" max="1796" width="22" style="1" customWidth="1"/>
    <col min="1797" max="1797" width="23.85546875" style="1" customWidth="1"/>
    <col min="1798" max="1798" width="8.85546875" style="1"/>
    <col min="1799" max="1799" width="8.85546875" style="1" customWidth="1"/>
    <col min="1800" max="2045" width="8.85546875" style="1"/>
    <col min="2046" max="2046" width="9.7109375" style="1" customWidth="1"/>
    <col min="2047" max="2047" width="45.85546875" style="1" customWidth="1"/>
    <col min="2048" max="2048" width="15.7109375" style="1" customWidth="1"/>
    <col min="2049" max="2049" width="28.7109375" style="1" customWidth="1"/>
    <col min="2050" max="2050" width="11.5703125" style="1" customWidth="1"/>
    <col min="2051" max="2052" width="22" style="1" customWidth="1"/>
    <col min="2053" max="2053" width="23.85546875" style="1" customWidth="1"/>
    <col min="2054" max="2054" width="8.85546875" style="1"/>
    <col min="2055" max="2055" width="8.85546875" style="1" customWidth="1"/>
    <col min="2056" max="2301" width="8.85546875" style="1"/>
    <col min="2302" max="2302" width="9.7109375" style="1" customWidth="1"/>
    <col min="2303" max="2303" width="45.85546875" style="1" customWidth="1"/>
    <col min="2304" max="2304" width="15.7109375" style="1" customWidth="1"/>
    <col min="2305" max="2305" width="28.7109375" style="1" customWidth="1"/>
    <col min="2306" max="2306" width="11.5703125" style="1" customWidth="1"/>
    <col min="2307" max="2308" width="22" style="1" customWidth="1"/>
    <col min="2309" max="2309" width="23.85546875" style="1" customWidth="1"/>
    <col min="2310" max="2310" width="8.85546875" style="1"/>
    <col min="2311" max="2311" width="8.85546875" style="1" customWidth="1"/>
    <col min="2312" max="2557" width="8.85546875" style="1"/>
    <col min="2558" max="2558" width="9.7109375" style="1" customWidth="1"/>
    <col min="2559" max="2559" width="45.85546875" style="1" customWidth="1"/>
    <col min="2560" max="2560" width="15.7109375" style="1" customWidth="1"/>
    <col min="2561" max="2561" width="28.7109375" style="1" customWidth="1"/>
    <col min="2562" max="2562" width="11.5703125" style="1" customWidth="1"/>
    <col min="2563" max="2564" width="22" style="1" customWidth="1"/>
    <col min="2565" max="2565" width="23.85546875" style="1" customWidth="1"/>
    <col min="2566" max="2566" width="8.85546875" style="1"/>
    <col min="2567" max="2567" width="8.85546875" style="1" customWidth="1"/>
    <col min="2568" max="2813" width="8.85546875" style="1"/>
    <col min="2814" max="2814" width="9.7109375" style="1" customWidth="1"/>
    <col min="2815" max="2815" width="45.85546875" style="1" customWidth="1"/>
    <col min="2816" max="2816" width="15.7109375" style="1" customWidth="1"/>
    <col min="2817" max="2817" width="28.7109375" style="1" customWidth="1"/>
    <col min="2818" max="2818" width="11.5703125" style="1" customWidth="1"/>
    <col min="2819" max="2820" width="22" style="1" customWidth="1"/>
    <col min="2821" max="2821" width="23.85546875" style="1" customWidth="1"/>
    <col min="2822" max="2822" width="8.85546875" style="1"/>
    <col min="2823" max="2823" width="8.85546875" style="1" customWidth="1"/>
    <col min="2824" max="3069" width="8.85546875" style="1"/>
    <col min="3070" max="3070" width="9.7109375" style="1" customWidth="1"/>
    <col min="3071" max="3071" width="45.85546875" style="1" customWidth="1"/>
    <col min="3072" max="3072" width="15.7109375" style="1" customWidth="1"/>
    <col min="3073" max="3073" width="28.7109375" style="1" customWidth="1"/>
    <col min="3074" max="3074" width="11.5703125" style="1" customWidth="1"/>
    <col min="3075" max="3076" width="22" style="1" customWidth="1"/>
    <col min="3077" max="3077" width="23.85546875" style="1" customWidth="1"/>
    <col min="3078" max="3078" width="8.85546875" style="1"/>
    <col min="3079" max="3079" width="8.85546875" style="1" customWidth="1"/>
    <col min="3080" max="3325" width="8.85546875" style="1"/>
    <col min="3326" max="3326" width="9.7109375" style="1" customWidth="1"/>
    <col min="3327" max="3327" width="45.85546875" style="1" customWidth="1"/>
    <col min="3328" max="3328" width="15.7109375" style="1" customWidth="1"/>
    <col min="3329" max="3329" width="28.7109375" style="1" customWidth="1"/>
    <col min="3330" max="3330" width="11.5703125" style="1" customWidth="1"/>
    <col min="3331" max="3332" width="22" style="1" customWidth="1"/>
    <col min="3333" max="3333" width="23.85546875" style="1" customWidth="1"/>
    <col min="3334" max="3334" width="8.85546875" style="1"/>
    <col min="3335" max="3335" width="8.85546875" style="1" customWidth="1"/>
    <col min="3336" max="3581" width="8.85546875" style="1"/>
    <col min="3582" max="3582" width="9.7109375" style="1" customWidth="1"/>
    <col min="3583" max="3583" width="45.85546875" style="1" customWidth="1"/>
    <col min="3584" max="3584" width="15.7109375" style="1" customWidth="1"/>
    <col min="3585" max="3585" width="28.7109375" style="1" customWidth="1"/>
    <col min="3586" max="3586" width="11.5703125" style="1" customWidth="1"/>
    <col min="3587" max="3588" width="22" style="1" customWidth="1"/>
    <col min="3589" max="3589" width="23.85546875" style="1" customWidth="1"/>
    <col min="3590" max="3590" width="8.85546875" style="1"/>
    <col min="3591" max="3591" width="8.85546875" style="1" customWidth="1"/>
    <col min="3592" max="3837" width="8.85546875" style="1"/>
    <col min="3838" max="3838" width="9.7109375" style="1" customWidth="1"/>
    <col min="3839" max="3839" width="45.85546875" style="1" customWidth="1"/>
    <col min="3840" max="3840" width="15.7109375" style="1" customWidth="1"/>
    <col min="3841" max="3841" width="28.7109375" style="1" customWidth="1"/>
    <col min="3842" max="3842" width="11.5703125" style="1" customWidth="1"/>
    <col min="3843" max="3844" width="22" style="1" customWidth="1"/>
    <col min="3845" max="3845" width="23.85546875" style="1" customWidth="1"/>
    <col min="3846" max="3846" width="8.85546875" style="1"/>
    <col min="3847" max="3847" width="8.85546875" style="1" customWidth="1"/>
    <col min="3848" max="4093" width="8.85546875" style="1"/>
    <col min="4094" max="4094" width="9.7109375" style="1" customWidth="1"/>
    <col min="4095" max="4095" width="45.85546875" style="1" customWidth="1"/>
    <col min="4096" max="4096" width="15.7109375" style="1" customWidth="1"/>
    <col min="4097" max="4097" width="28.7109375" style="1" customWidth="1"/>
    <col min="4098" max="4098" width="11.5703125" style="1" customWidth="1"/>
    <col min="4099" max="4100" width="22" style="1" customWidth="1"/>
    <col min="4101" max="4101" width="23.85546875" style="1" customWidth="1"/>
    <col min="4102" max="4102" width="8.85546875" style="1"/>
    <col min="4103" max="4103" width="8.85546875" style="1" customWidth="1"/>
    <col min="4104" max="4349" width="8.85546875" style="1"/>
    <col min="4350" max="4350" width="9.7109375" style="1" customWidth="1"/>
    <col min="4351" max="4351" width="45.85546875" style="1" customWidth="1"/>
    <col min="4352" max="4352" width="15.7109375" style="1" customWidth="1"/>
    <col min="4353" max="4353" width="28.7109375" style="1" customWidth="1"/>
    <col min="4354" max="4354" width="11.5703125" style="1" customWidth="1"/>
    <col min="4355" max="4356" width="22" style="1" customWidth="1"/>
    <col min="4357" max="4357" width="23.85546875" style="1" customWidth="1"/>
    <col min="4358" max="4358" width="8.85546875" style="1"/>
    <col min="4359" max="4359" width="8.85546875" style="1" customWidth="1"/>
    <col min="4360" max="4605" width="8.85546875" style="1"/>
    <col min="4606" max="4606" width="9.7109375" style="1" customWidth="1"/>
    <col min="4607" max="4607" width="45.85546875" style="1" customWidth="1"/>
    <col min="4608" max="4608" width="15.7109375" style="1" customWidth="1"/>
    <col min="4609" max="4609" width="28.7109375" style="1" customWidth="1"/>
    <col min="4610" max="4610" width="11.5703125" style="1" customWidth="1"/>
    <col min="4611" max="4612" width="22" style="1" customWidth="1"/>
    <col min="4613" max="4613" width="23.85546875" style="1" customWidth="1"/>
    <col min="4614" max="4614" width="8.85546875" style="1"/>
    <col min="4615" max="4615" width="8.85546875" style="1" customWidth="1"/>
    <col min="4616" max="4861" width="8.85546875" style="1"/>
    <col min="4862" max="4862" width="9.7109375" style="1" customWidth="1"/>
    <col min="4863" max="4863" width="45.85546875" style="1" customWidth="1"/>
    <col min="4864" max="4864" width="15.7109375" style="1" customWidth="1"/>
    <col min="4865" max="4865" width="28.7109375" style="1" customWidth="1"/>
    <col min="4866" max="4866" width="11.5703125" style="1" customWidth="1"/>
    <col min="4867" max="4868" width="22" style="1" customWidth="1"/>
    <col min="4869" max="4869" width="23.85546875" style="1" customWidth="1"/>
    <col min="4870" max="4870" width="8.85546875" style="1"/>
    <col min="4871" max="4871" width="8.85546875" style="1" customWidth="1"/>
    <col min="4872" max="5117" width="8.85546875" style="1"/>
    <col min="5118" max="5118" width="9.7109375" style="1" customWidth="1"/>
    <col min="5119" max="5119" width="45.85546875" style="1" customWidth="1"/>
    <col min="5120" max="5120" width="15.7109375" style="1" customWidth="1"/>
    <col min="5121" max="5121" width="28.7109375" style="1" customWidth="1"/>
    <col min="5122" max="5122" width="11.5703125" style="1" customWidth="1"/>
    <col min="5123" max="5124" width="22" style="1" customWidth="1"/>
    <col min="5125" max="5125" width="23.85546875" style="1" customWidth="1"/>
    <col min="5126" max="5126" width="8.85546875" style="1"/>
    <col min="5127" max="5127" width="8.85546875" style="1" customWidth="1"/>
    <col min="5128" max="5373" width="8.85546875" style="1"/>
    <col min="5374" max="5374" width="9.7109375" style="1" customWidth="1"/>
    <col min="5375" max="5375" width="45.85546875" style="1" customWidth="1"/>
    <col min="5376" max="5376" width="15.7109375" style="1" customWidth="1"/>
    <col min="5377" max="5377" width="28.7109375" style="1" customWidth="1"/>
    <col min="5378" max="5378" width="11.5703125" style="1" customWidth="1"/>
    <col min="5379" max="5380" width="22" style="1" customWidth="1"/>
    <col min="5381" max="5381" width="23.85546875" style="1" customWidth="1"/>
    <col min="5382" max="5382" width="8.85546875" style="1"/>
    <col min="5383" max="5383" width="8.85546875" style="1" customWidth="1"/>
    <col min="5384" max="5629" width="8.85546875" style="1"/>
    <col min="5630" max="5630" width="9.7109375" style="1" customWidth="1"/>
    <col min="5631" max="5631" width="45.85546875" style="1" customWidth="1"/>
    <col min="5632" max="5632" width="15.7109375" style="1" customWidth="1"/>
    <col min="5633" max="5633" width="28.7109375" style="1" customWidth="1"/>
    <col min="5634" max="5634" width="11.5703125" style="1" customWidth="1"/>
    <col min="5635" max="5636" width="22" style="1" customWidth="1"/>
    <col min="5637" max="5637" width="23.85546875" style="1" customWidth="1"/>
    <col min="5638" max="5638" width="8.85546875" style="1"/>
    <col min="5639" max="5639" width="8.85546875" style="1" customWidth="1"/>
    <col min="5640" max="5885" width="8.85546875" style="1"/>
    <col min="5886" max="5886" width="9.7109375" style="1" customWidth="1"/>
    <col min="5887" max="5887" width="45.85546875" style="1" customWidth="1"/>
    <col min="5888" max="5888" width="15.7109375" style="1" customWidth="1"/>
    <col min="5889" max="5889" width="28.7109375" style="1" customWidth="1"/>
    <col min="5890" max="5890" width="11.5703125" style="1" customWidth="1"/>
    <col min="5891" max="5892" width="22" style="1" customWidth="1"/>
    <col min="5893" max="5893" width="23.85546875" style="1" customWidth="1"/>
    <col min="5894" max="5894" width="8.85546875" style="1"/>
    <col min="5895" max="5895" width="8.85546875" style="1" customWidth="1"/>
    <col min="5896" max="6141" width="8.85546875" style="1"/>
    <col min="6142" max="6142" width="9.7109375" style="1" customWidth="1"/>
    <col min="6143" max="6143" width="45.85546875" style="1" customWidth="1"/>
    <col min="6144" max="6144" width="15.7109375" style="1" customWidth="1"/>
    <col min="6145" max="6145" width="28.7109375" style="1" customWidth="1"/>
    <col min="6146" max="6146" width="11.5703125" style="1" customWidth="1"/>
    <col min="6147" max="6148" width="22" style="1" customWidth="1"/>
    <col min="6149" max="6149" width="23.85546875" style="1" customWidth="1"/>
    <col min="6150" max="6150" width="8.85546875" style="1"/>
    <col min="6151" max="6151" width="8.85546875" style="1" customWidth="1"/>
    <col min="6152" max="6397" width="8.85546875" style="1"/>
    <col min="6398" max="6398" width="9.7109375" style="1" customWidth="1"/>
    <col min="6399" max="6399" width="45.85546875" style="1" customWidth="1"/>
    <col min="6400" max="6400" width="15.7109375" style="1" customWidth="1"/>
    <col min="6401" max="6401" width="28.7109375" style="1" customWidth="1"/>
    <col min="6402" max="6402" width="11.5703125" style="1" customWidth="1"/>
    <col min="6403" max="6404" width="22" style="1" customWidth="1"/>
    <col min="6405" max="6405" width="23.85546875" style="1" customWidth="1"/>
    <col min="6406" max="6406" width="8.85546875" style="1"/>
    <col min="6407" max="6407" width="8.85546875" style="1" customWidth="1"/>
    <col min="6408" max="6653" width="8.85546875" style="1"/>
    <col min="6654" max="6654" width="9.7109375" style="1" customWidth="1"/>
    <col min="6655" max="6655" width="45.85546875" style="1" customWidth="1"/>
    <col min="6656" max="6656" width="15.7109375" style="1" customWidth="1"/>
    <col min="6657" max="6657" width="28.7109375" style="1" customWidth="1"/>
    <col min="6658" max="6658" width="11.5703125" style="1" customWidth="1"/>
    <col min="6659" max="6660" width="22" style="1" customWidth="1"/>
    <col min="6661" max="6661" width="23.85546875" style="1" customWidth="1"/>
    <col min="6662" max="6662" width="8.85546875" style="1"/>
    <col min="6663" max="6663" width="8.85546875" style="1" customWidth="1"/>
    <col min="6664" max="6909" width="8.85546875" style="1"/>
    <col min="6910" max="6910" width="9.7109375" style="1" customWidth="1"/>
    <col min="6911" max="6911" width="45.85546875" style="1" customWidth="1"/>
    <col min="6912" max="6912" width="15.7109375" style="1" customWidth="1"/>
    <col min="6913" max="6913" width="28.7109375" style="1" customWidth="1"/>
    <col min="6914" max="6914" width="11.5703125" style="1" customWidth="1"/>
    <col min="6915" max="6916" width="22" style="1" customWidth="1"/>
    <col min="6917" max="6917" width="23.85546875" style="1" customWidth="1"/>
    <col min="6918" max="6918" width="8.85546875" style="1"/>
    <col min="6919" max="6919" width="8.85546875" style="1" customWidth="1"/>
    <col min="6920" max="7165" width="8.85546875" style="1"/>
    <col min="7166" max="7166" width="9.7109375" style="1" customWidth="1"/>
    <col min="7167" max="7167" width="45.85546875" style="1" customWidth="1"/>
    <col min="7168" max="7168" width="15.7109375" style="1" customWidth="1"/>
    <col min="7169" max="7169" width="28.7109375" style="1" customWidth="1"/>
    <col min="7170" max="7170" width="11.5703125" style="1" customWidth="1"/>
    <col min="7171" max="7172" width="22" style="1" customWidth="1"/>
    <col min="7173" max="7173" width="23.85546875" style="1" customWidth="1"/>
    <col min="7174" max="7174" width="8.85546875" style="1"/>
    <col min="7175" max="7175" width="8.85546875" style="1" customWidth="1"/>
    <col min="7176" max="7421" width="8.85546875" style="1"/>
    <col min="7422" max="7422" width="9.7109375" style="1" customWidth="1"/>
    <col min="7423" max="7423" width="45.85546875" style="1" customWidth="1"/>
    <col min="7424" max="7424" width="15.7109375" style="1" customWidth="1"/>
    <col min="7425" max="7425" width="28.7109375" style="1" customWidth="1"/>
    <col min="7426" max="7426" width="11.5703125" style="1" customWidth="1"/>
    <col min="7427" max="7428" width="22" style="1" customWidth="1"/>
    <col min="7429" max="7429" width="23.85546875" style="1" customWidth="1"/>
    <col min="7430" max="7430" width="8.85546875" style="1"/>
    <col min="7431" max="7431" width="8.85546875" style="1" customWidth="1"/>
    <col min="7432" max="7677" width="8.85546875" style="1"/>
    <col min="7678" max="7678" width="9.7109375" style="1" customWidth="1"/>
    <col min="7679" max="7679" width="45.85546875" style="1" customWidth="1"/>
    <col min="7680" max="7680" width="15.7109375" style="1" customWidth="1"/>
    <col min="7681" max="7681" width="28.7109375" style="1" customWidth="1"/>
    <col min="7682" max="7682" width="11.5703125" style="1" customWidth="1"/>
    <col min="7683" max="7684" width="22" style="1" customWidth="1"/>
    <col min="7685" max="7685" width="23.85546875" style="1" customWidth="1"/>
    <col min="7686" max="7686" width="8.85546875" style="1"/>
    <col min="7687" max="7687" width="8.85546875" style="1" customWidth="1"/>
    <col min="7688" max="7933" width="8.85546875" style="1"/>
    <col min="7934" max="7934" width="9.7109375" style="1" customWidth="1"/>
    <col min="7935" max="7935" width="45.85546875" style="1" customWidth="1"/>
    <col min="7936" max="7936" width="15.7109375" style="1" customWidth="1"/>
    <col min="7937" max="7937" width="28.7109375" style="1" customWidth="1"/>
    <col min="7938" max="7938" width="11.5703125" style="1" customWidth="1"/>
    <col min="7939" max="7940" width="22" style="1" customWidth="1"/>
    <col min="7941" max="7941" width="23.85546875" style="1" customWidth="1"/>
    <col min="7942" max="7942" width="8.85546875" style="1"/>
    <col min="7943" max="7943" width="8.85546875" style="1" customWidth="1"/>
    <col min="7944" max="8189" width="8.85546875" style="1"/>
    <col min="8190" max="8190" width="9.7109375" style="1" customWidth="1"/>
    <col min="8191" max="8191" width="45.85546875" style="1" customWidth="1"/>
    <col min="8192" max="8192" width="15.7109375" style="1" customWidth="1"/>
    <col min="8193" max="8193" width="28.7109375" style="1" customWidth="1"/>
    <col min="8194" max="8194" width="11.5703125" style="1" customWidth="1"/>
    <col min="8195" max="8196" width="22" style="1" customWidth="1"/>
    <col min="8197" max="8197" width="23.85546875" style="1" customWidth="1"/>
    <col min="8198" max="8198" width="8.85546875" style="1"/>
    <col min="8199" max="8199" width="8.85546875" style="1" customWidth="1"/>
    <col min="8200" max="8445" width="8.85546875" style="1"/>
    <col min="8446" max="8446" width="9.7109375" style="1" customWidth="1"/>
    <col min="8447" max="8447" width="45.85546875" style="1" customWidth="1"/>
    <col min="8448" max="8448" width="15.7109375" style="1" customWidth="1"/>
    <col min="8449" max="8449" width="28.7109375" style="1" customWidth="1"/>
    <col min="8450" max="8450" width="11.5703125" style="1" customWidth="1"/>
    <col min="8451" max="8452" width="22" style="1" customWidth="1"/>
    <col min="8453" max="8453" width="23.85546875" style="1" customWidth="1"/>
    <col min="8454" max="8454" width="8.85546875" style="1"/>
    <col min="8455" max="8455" width="8.85546875" style="1" customWidth="1"/>
    <col min="8456" max="8701" width="8.85546875" style="1"/>
    <col min="8702" max="8702" width="9.7109375" style="1" customWidth="1"/>
    <col min="8703" max="8703" width="45.85546875" style="1" customWidth="1"/>
    <col min="8704" max="8704" width="15.7109375" style="1" customWidth="1"/>
    <col min="8705" max="8705" width="28.7109375" style="1" customWidth="1"/>
    <col min="8706" max="8706" width="11.5703125" style="1" customWidth="1"/>
    <col min="8707" max="8708" width="22" style="1" customWidth="1"/>
    <col min="8709" max="8709" width="23.85546875" style="1" customWidth="1"/>
    <col min="8710" max="8710" width="8.85546875" style="1"/>
    <col min="8711" max="8711" width="8.85546875" style="1" customWidth="1"/>
    <col min="8712" max="8957" width="8.85546875" style="1"/>
    <col min="8958" max="8958" width="9.7109375" style="1" customWidth="1"/>
    <col min="8959" max="8959" width="45.85546875" style="1" customWidth="1"/>
    <col min="8960" max="8960" width="15.7109375" style="1" customWidth="1"/>
    <col min="8961" max="8961" width="28.7109375" style="1" customWidth="1"/>
    <col min="8962" max="8962" width="11.5703125" style="1" customWidth="1"/>
    <col min="8963" max="8964" width="22" style="1" customWidth="1"/>
    <col min="8965" max="8965" width="23.85546875" style="1" customWidth="1"/>
    <col min="8966" max="8966" width="8.85546875" style="1"/>
    <col min="8967" max="8967" width="8.85546875" style="1" customWidth="1"/>
    <col min="8968" max="9213" width="8.85546875" style="1"/>
    <col min="9214" max="9214" width="9.7109375" style="1" customWidth="1"/>
    <col min="9215" max="9215" width="45.85546875" style="1" customWidth="1"/>
    <col min="9216" max="9216" width="15.7109375" style="1" customWidth="1"/>
    <col min="9217" max="9217" width="28.7109375" style="1" customWidth="1"/>
    <col min="9218" max="9218" width="11.5703125" style="1" customWidth="1"/>
    <col min="9219" max="9220" width="22" style="1" customWidth="1"/>
    <col min="9221" max="9221" width="23.85546875" style="1" customWidth="1"/>
    <col min="9222" max="9222" width="8.85546875" style="1"/>
    <col min="9223" max="9223" width="8.85546875" style="1" customWidth="1"/>
    <col min="9224" max="9469" width="8.85546875" style="1"/>
    <col min="9470" max="9470" width="9.7109375" style="1" customWidth="1"/>
    <col min="9471" max="9471" width="45.85546875" style="1" customWidth="1"/>
    <col min="9472" max="9472" width="15.7109375" style="1" customWidth="1"/>
    <col min="9473" max="9473" width="28.7109375" style="1" customWidth="1"/>
    <col min="9474" max="9474" width="11.5703125" style="1" customWidth="1"/>
    <col min="9475" max="9476" width="22" style="1" customWidth="1"/>
    <col min="9477" max="9477" width="23.85546875" style="1" customWidth="1"/>
    <col min="9478" max="9478" width="8.85546875" style="1"/>
    <col min="9479" max="9479" width="8.85546875" style="1" customWidth="1"/>
    <col min="9480" max="9725" width="8.85546875" style="1"/>
    <col min="9726" max="9726" width="9.7109375" style="1" customWidth="1"/>
    <col min="9727" max="9727" width="45.85546875" style="1" customWidth="1"/>
    <col min="9728" max="9728" width="15.7109375" style="1" customWidth="1"/>
    <col min="9729" max="9729" width="28.7109375" style="1" customWidth="1"/>
    <col min="9730" max="9730" width="11.5703125" style="1" customWidth="1"/>
    <col min="9731" max="9732" width="22" style="1" customWidth="1"/>
    <col min="9733" max="9733" width="23.85546875" style="1" customWidth="1"/>
    <col min="9734" max="9734" width="8.85546875" style="1"/>
    <col min="9735" max="9735" width="8.85546875" style="1" customWidth="1"/>
    <col min="9736" max="9981" width="8.85546875" style="1"/>
    <col min="9982" max="9982" width="9.7109375" style="1" customWidth="1"/>
    <col min="9983" max="9983" width="45.85546875" style="1" customWidth="1"/>
    <col min="9984" max="9984" width="15.7109375" style="1" customWidth="1"/>
    <col min="9985" max="9985" width="28.7109375" style="1" customWidth="1"/>
    <col min="9986" max="9986" width="11.5703125" style="1" customWidth="1"/>
    <col min="9987" max="9988" width="22" style="1" customWidth="1"/>
    <col min="9989" max="9989" width="23.85546875" style="1" customWidth="1"/>
    <col min="9990" max="9990" width="8.85546875" style="1"/>
    <col min="9991" max="9991" width="8.85546875" style="1" customWidth="1"/>
    <col min="9992" max="10237" width="8.85546875" style="1"/>
    <col min="10238" max="10238" width="9.7109375" style="1" customWidth="1"/>
    <col min="10239" max="10239" width="45.85546875" style="1" customWidth="1"/>
    <col min="10240" max="10240" width="15.7109375" style="1" customWidth="1"/>
    <col min="10241" max="10241" width="28.7109375" style="1" customWidth="1"/>
    <col min="10242" max="10242" width="11.5703125" style="1" customWidth="1"/>
    <col min="10243" max="10244" width="22" style="1" customWidth="1"/>
    <col min="10245" max="10245" width="23.85546875" style="1" customWidth="1"/>
    <col min="10246" max="10246" width="8.85546875" style="1"/>
    <col min="10247" max="10247" width="8.85546875" style="1" customWidth="1"/>
    <col min="10248" max="10493" width="8.85546875" style="1"/>
    <col min="10494" max="10494" width="9.7109375" style="1" customWidth="1"/>
    <col min="10495" max="10495" width="45.85546875" style="1" customWidth="1"/>
    <col min="10496" max="10496" width="15.7109375" style="1" customWidth="1"/>
    <col min="10497" max="10497" width="28.7109375" style="1" customWidth="1"/>
    <col min="10498" max="10498" width="11.5703125" style="1" customWidth="1"/>
    <col min="10499" max="10500" width="22" style="1" customWidth="1"/>
    <col min="10501" max="10501" width="23.85546875" style="1" customWidth="1"/>
    <col min="10502" max="10502" width="8.85546875" style="1"/>
    <col min="10503" max="10503" width="8.85546875" style="1" customWidth="1"/>
    <col min="10504" max="10749" width="8.85546875" style="1"/>
    <col min="10750" max="10750" width="9.7109375" style="1" customWidth="1"/>
    <col min="10751" max="10751" width="45.85546875" style="1" customWidth="1"/>
    <col min="10752" max="10752" width="15.7109375" style="1" customWidth="1"/>
    <col min="10753" max="10753" width="28.7109375" style="1" customWidth="1"/>
    <col min="10754" max="10754" width="11.5703125" style="1" customWidth="1"/>
    <col min="10755" max="10756" width="22" style="1" customWidth="1"/>
    <col min="10757" max="10757" width="23.85546875" style="1" customWidth="1"/>
    <col min="10758" max="10758" width="8.85546875" style="1"/>
    <col min="10759" max="10759" width="8.85546875" style="1" customWidth="1"/>
    <col min="10760" max="11005" width="8.85546875" style="1"/>
    <col min="11006" max="11006" width="9.7109375" style="1" customWidth="1"/>
    <col min="11007" max="11007" width="45.85546875" style="1" customWidth="1"/>
    <col min="11008" max="11008" width="15.7109375" style="1" customWidth="1"/>
    <col min="11009" max="11009" width="28.7109375" style="1" customWidth="1"/>
    <col min="11010" max="11010" width="11.5703125" style="1" customWidth="1"/>
    <col min="11011" max="11012" width="22" style="1" customWidth="1"/>
    <col min="11013" max="11013" width="23.85546875" style="1" customWidth="1"/>
    <col min="11014" max="11014" width="8.85546875" style="1"/>
    <col min="11015" max="11015" width="8.85546875" style="1" customWidth="1"/>
    <col min="11016" max="11261" width="8.85546875" style="1"/>
    <col min="11262" max="11262" width="9.7109375" style="1" customWidth="1"/>
    <col min="11263" max="11263" width="45.85546875" style="1" customWidth="1"/>
    <col min="11264" max="11264" width="15.7109375" style="1" customWidth="1"/>
    <col min="11265" max="11265" width="28.7109375" style="1" customWidth="1"/>
    <col min="11266" max="11266" width="11.5703125" style="1" customWidth="1"/>
    <col min="11267" max="11268" width="22" style="1" customWidth="1"/>
    <col min="11269" max="11269" width="23.85546875" style="1" customWidth="1"/>
    <col min="11270" max="11270" width="8.85546875" style="1"/>
    <col min="11271" max="11271" width="8.85546875" style="1" customWidth="1"/>
    <col min="11272" max="11517" width="8.85546875" style="1"/>
    <col min="11518" max="11518" width="9.7109375" style="1" customWidth="1"/>
    <col min="11519" max="11519" width="45.85546875" style="1" customWidth="1"/>
    <col min="11520" max="11520" width="15.7109375" style="1" customWidth="1"/>
    <col min="11521" max="11521" width="28.7109375" style="1" customWidth="1"/>
    <col min="11522" max="11522" width="11.5703125" style="1" customWidth="1"/>
    <col min="11523" max="11524" width="22" style="1" customWidth="1"/>
    <col min="11525" max="11525" width="23.85546875" style="1" customWidth="1"/>
    <col min="11526" max="11526" width="8.85546875" style="1"/>
    <col min="11527" max="11527" width="8.85546875" style="1" customWidth="1"/>
    <col min="11528" max="11773" width="8.85546875" style="1"/>
    <col min="11774" max="11774" width="9.7109375" style="1" customWidth="1"/>
    <col min="11775" max="11775" width="45.85546875" style="1" customWidth="1"/>
    <col min="11776" max="11776" width="15.7109375" style="1" customWidth="1"/>
    <col min="11777" max="11777" width="28.7109375" style="1" customWidth="1"/>
    <col min="11778" max="11778" width="11.5703125" style="1" customWidth="1"/>
    <col min="11779" max="11780" width="22" style="1" customWidth="1"/>
    <col min="11781" max="11781" width="23.85546875" style="1" customWidth="1"/>
    <col min="11782" max="11782" width="8.85546875" style="1"/>
    <col min="11783" max="11783" width="8.85546875" style="1" customWidth="1"/>
    <col min="11784" max="12029" width="8.85546875" style="1"/>
    <col min="12030" max="12030" width="9.7109375" style="1" customWidth="1"/>
    <col min="12031" max="12031" width="45.85546875" style="1" customWidth="1"/>
    <col min="12032" max="12032" width="15.7109375" style="1" customWidth="1"/>
    <col min="12033" max="12033" width="28.7109375" style="1" customWidth="1"/>
    <col min="12034" max="12034" width="11.5703125" style="1" customWidth="1"/>
    <col min="12035" max="12036" width="22" style="1" customWidth="1"/>
    <col min="12037" max="12037" width="23.85546875" style="1" customWidth="1"/>
    <col min="12038" max="12038" width="8.85546875" style="1"/>
    <col min="12039" max="12039" width="8.85546875" style="1" customWidth="1"/>
    <col min="12040" max="12285" width="8.85546875" style="1"/>
    <col min="12286" max="12286" width="9.7109375" style="1" customWidth="1"/>
    <col min="12287" max="12287" width="45.85546875" style="1" customWidth="1"/>
    <col min="12288" max="12288" width="15.7109375" style="1" customWidth="1"/>
    <col min="12289" max="12289" width="28.7109375" style="1" customWidth="1"/>
    <col min="12290" max="12290" width="11.5703125" style="1" customWidth="1"/>
    <col min="12291" max="12292" width="22" style="1" customWidth="1"/>
    <col min="12293" max="12293" width="23.85546875" style="1" customWidth="1"/>
    <col min="12294" max="12294" width="8.85546875" style="1"/>
    <col min="12295" max="12295" width="8.85546875" style="1" customWidth="1"/>
    <col min="12296" max="12541" width="8.85546875" style="1"/>
    <col min="12542" max="12542" width="9.7109375" style="1" customWidth="1"/>
    <col min="12543" max="12543" width="45.85546875" style="1" customWidth="1"/>
    <col min="12544" max="12544" width="15.7109375" style="1" customWidth="1"/>
    <col min="12545" max="12545" width="28.7109375" style="1" customWidth="1"/>
    <col min="12546" max="12546" width="11.5703125" style="1" customWidth="1"/>
    <col min="12547" max="12548" width="22" style="1" customWidth="1"/>
    <col min="12549" max="12549" width="23.85546875" style="1" customWidth="1"/>
    <col min="12550" max="12550" width="8.85546875" style="1"/>
    <col min="12551" max="12551" width="8.85546875" style="1" customWidth="1"/>
    <col min="12552" max="12797" width="8.85546875" style="1"/>
    <col min="12798" max="12798" width="9.7109375" style="1" customWidth="1"/>
    <col min="12799" max="12799" width="45.85546875" style="1" customWidth="1"/>
    <col min="12800" max="12800" width="15.7109375" style="1" customWidth="1"/>
    <col min="12801" max="12801" width="28.7109375" style="1" customWidth="1"/>
    <col min="12802" max="12802" width="11.5703125" style="1" customWidth="1"/>
    <col min="12803" max="12804" width="22" style="1" customWidth="1"/>
    <col min="12805" max="12805" width="23.85546875" style="1" customWidth="1"/>
    <col min="12806" max="12806" width="8.85546875" style="1"/>
    <col min="12807" max="12807" width="8.85546875" style="1" customWidth="1"/>
    <col min="12808" max="13053" width="8.85546875" style="1"/>
    <col min="13054" max="13054" width="9.7109375" style="1" customWidth="1"/>
    <col min="13055" max="13055" width="45.85546875" style="1" customWidth="1"/>
    <col min="13056" max="13056" width="15.7109375" style="1" customWidth="1"/>
    <col min="13057" max="13057" width="28.7109375" style="1" customWidth="1"/>
    <col min="13058" max="13058" width="11.5703125" style="1" customWidth="1"/>
    <col min="13059" max="13060" width="22" style="1" customWidth="1"/>
    <col min="13061" max="13061" width="23.85546875" style="1" customWidth="1"/>
    <col min="13062" max="13062" width="8.85546875" style="1"/>
    <col min="13063" max="13063" width="8.85546875" style="1" customWidth="1"/>
    <col min="13064" max="13309" width="8.85546875" style="1"/>
    <col min="13310" max="13310" width="9.7109375" style="1" customWidth="1"/>
    <col min="13311" max="13311" width="45.85546875" style="1" customWidth="1"/>
    <col min="13312" max="13312" width="15.7109375" style="1" customWidth="1"/>
    <col min="13313" max="13313" width="28.7109375" style="1" customWidth="1"/>
    <col min="13314" max="13314" width="11.5703125" style="1" customWidth="1"/>
    <col min="13315" max="13316" width="22" style="1" customWidth="1"/>
    <col min="13317" max="13317" width="23.85546875" style="1" customWidth="1"/>
    <col min="13318" max="13318" width="8.85546875" style="1"/>
    <col min="13319" max="13319" width="8.85546875" style="1" customWidth="1"/>
    <col min="13320" max="13565" width="8.85546875" style="1"/>
    <col min="13566" max="13566" width="9.7109375" style="1" customWidth="1"/>
    <col min="13567" max="13567" width="45.85546875" style="1" customWidth="1"/>
    <col min="13568" max="13568" width="15.7109375" style="1" customWidth="1"/>
    <col min="13569" max="13569" width="28.7109375" style="1" customWidth="1"/>
    <col min="13570" max="13570" width="11.5703125" style="1" customWidth="1"/>
    <col min="13571" max="13572" width="22" style="1" customWidth="1"/>
    <col min="13573" max="13573" width="23.85546875" style="1" customWidth="1"/>
    <col min="13574" max="13574" width="8.85546875" style="1"/>
    <col min="13575" max="13575" width="8.85546875" style="1" customWidth="1"/>
    <col min="13576" max="13821" width="8.85546875" style="1"/>
    <col min="13822" max="13822" width="9.7109375" style="1" customWidth="1"/>
    <col min="13823" max="13823" width="45.85546875" style="1" customWidth="1"/>
    <col min="13824" max="13824" width="15.7109375" style="1" customWidth="1"/>
    <col min="13825" max="13825" width="28.7109375" style="1" customWidth="1"/>
    <col min="13826" max="13826" width="11.5703125" style="1" customWidth="1"/>
    <col min="13827" max="13828" width="22" style="1" customWidth="1"/>
    <col min="13829" max="13829" width="23.85546875" style="1" customWidth="1"/>
    <col min="13830" max="13830" width="8.85546875" style="1"/>
    <col min="13831" max="13831" width="8.85546875" style="1" customWidth="1"/>
    <col min="13832" max="14077" width="8.85546875" style="1"/>
    <col min="14078" max="14078" width="9.7109375" style="1" customWidth="1"/>
    <col min="14079" max="14079" width="45.85546875" style="1" customWidth="1"/>
    <col min="14080" max="14080" width="15.7109375" style="1" customWidth="1"/>
    <col min="14081" max="14081" width="28.7109375" style="1" customWidth="1"/>
    <col min="14082" max="14082" width="11.5703125" style="1" customWidth="1"/>
    <col min="14083" max="14084" width="22" style="1" customWidth="1"/>
    <col min="14085" max="14085" width="23.85546875" style="1" customWidth="1"/>
    <col min="14086" max="14086" width="8.85546875" style="1"/>
    <col min="14087" max="14087" width="8.85546875" style="1" customWidth="1"/>
    <col min="14088" max="14333" width="8.85546875" style="1"/>
    <col min="14334" max="14334" width="9.7109375" style="1" customWidth="1"/>
    <col min="14335" max="14335" width="45.85546875" style="1" customWidth="1"/>
    <col min="14336" max="14336" width="15.7109375" style="1" customWidth="1"/>
    <col min="14337" max="14337" width="28.7109375" style="1" customWidth="1"/>
    <col min="14338" max="14338" width="11.5703125" style="1" customWidth="1"/>
    <col min="14339" max="14340" width="22" style="1" customWidth="1"/>
    <col min="14341" max="14341" width="23.85546875" style="1" customWidth="1"/>
    <col min="14342" max="14342" width="8.85546875" style="1"/>
    <col min="14343" max="14343" width="8.85546875" style="1" customWidth="1"/>
    <col min="14344" max="14589" width="8.85546875" style="1"/>
    <col min="14590" max="14590" width="9.7109375" style="1" customWidth="1"/>
    <col min="14591" max="14591" width="45.85546875" style="1" customWidth="1"/>
    <col min="14592" max="14592" width="15.7109375" style="1" customWidth="1"/>
    <col min="14593" max="14593" width="28.7109375" style="1" customWidth="1"/>
    <col min="14594" max="14594" width="11.5703125" style="1" customWidth="1"/>
    <col min="14595" max="14596" width="22" style="1" customWidth="1"/>
    <col min="14597" max="14597" width="23.85546875" style="1" customWidth="1"/>
    <col min="14598" max="14598" width="8.85546875" style="1"/>
    <col min="14599" max="14599" width="8.85546875" style="1" customWidth="1"/>
    <col min="14600" max="14845" width="8.85546875" style="1"/>
    <col min="14846" max="14846" width="9.7109375" style="1" customWidth="1"/>
    <col min="14847" max="14847" width="45.85546875" style="1" customWidth="1"/>
    <col min="14848" max="14848" width="15.7109375" style="1" customWidth="1"/>
    <col min="14849" max="14849" width="28.7109375" style="1" customWidth="1"/>
    <col min="14850" max="14850" width="11.5703125" style="1" customWidth="1"/>
    <col min="14851" max="14852" width="22" style="1" customWidth="1"/>
    <col min="14853" max="14853" width="23.85546875" style="1" customWidth="1"/>
    <col min="14854" max="14854" width="8.85546875" style="1"/>
    <col min="14855" max="14855" width="8.85546875" style="1" customWidth="1"/>
    <col min="14856" max="15101" width="8.85546875" style="1"/>
    <col min="15102" max="15102" width="9.7109375" style="1" customWidth="1"/>
    <col min="15103" max="15103" width="45.85546875" style="1" customWidth="1"/>
    <col min="15104" max="15104" width="15.7109375" style="1" customWidth="1"/>
    <col min="15105" max="15105" width="28.7109375" style="1" customWidth="1"/>
    <col min="15106" max="15106" width="11.5703125" style="1" customWidth="1"/>
    <col min="15107" max="15108" width="22" style="1" customWidth="1"/>
    <col min="15109" max="15109" width="23.85546875" style="1" customWidth="1"/>
    <col min="15110" max="15110" width="8.85546875" style="1"/>
    <col min="15111" max="15111" width="8.85546875" style="1" customWidth="1"/>
    <col min="15112" max="15357" width="8.85546875" style="1"/>
    <col min="15358" max="15358" width="9.7109375" style="1" customWidth="1"/>
    <col min="15359" max="15359" width="45.85546875" style="1" customWidth="1"/>
    <col min="15360" max="15360" width="15.7109375" style="1" customWidth="1"/>
    <col min="15361" max="15361" width="28.7109375" style="1" customWidth="1"/>
    <col min="15362" max="15362" width="11.5703125" style="1" customWidth="1"/>
    <col min="15363" max="15364" width="22" style="1" customWidth="1"/>
    <col min="15365" max="15365" width="23.85546875" style="1" customWidth="1"/>
    <col min="15366" max="15366" width="8.85546875" style="1"/>
    <col min="15367" max="15367" width="8.85546875" style="1" customWidth="1"/>
    <col min="15368" max="15613" width="8.85546875" style="1"/>
    <col min="15614" max="15614" width="9.7109375" style="1" customWidth="1"/>
    <col min="15615" max="15615" width="45.85546875" style="1" customWidth="1"/>
    <col min="15616" max="15616" width="15.7109375" style="1" customWidth="1"/>
    <col min="15617" max="15617" width="28.7109375" style="1" customWidth="1"/>
    <col min="15618" max="15618" width="11.5703125" style="1" customWidth="1"/>
    <col min="15619" max="15620" width="22" style="1" customWidth="1"/>
    <col min="15621" max="15621" width="23.85546875" style="1" customWidth="1"/>
    <col min="15622" max="15622" width="8.85546875" style="1"/>
    <col min="15623" max="15623" width="8.85546875" style="1" customWidth="1"/>
    <col min="15624" max="15869" width="8.85546875" style="1"/>
    <col min="15870" max="15870" width="9.7109375" style="1" customWidth="1"/>
    <col min="15871" max="15871" width="45.85546875" style="1" customWidth="1"/>
    <col min="15872" max="15872" width="15.7109375" style="1" customWidth="1"/>
    <col min="15873" max="15873" width="28.7109375" style="1" customWidth="1"/>
    <col min="15874" max="15874" width="11.5703125" style="1" customWidth="1"/>
    <col min="15875" max="15876" width="22" style="1" customWidth="1"/>
    <col min="15877" max="15877" width="23.85546875" style="1" customWidth="1"/>
    <col min="15878" max="15878" width="8.85546875" style="1"/>
    <col min="15879" max="15879" width="8.85546875" style="1" customWidth="1"/>
    <col min="15880" max="16125" width="8.85546875" style="1"/>
    <col min="16126" max="16126" width="9.7109375" style="1" customWidth="1"/>
    <col min="16127" max="16127" width="45.85546875" style="1" customWidth="1"/>
    <col min="16128" max="16128" width="15.7109375" style="1" customWidth="1"/>
    <col min="16129" max="16129" width="28.7109375" style="1" customWidth="1"/>
    <col min="16130" max="16130" width="11.5703125" style="1" customWidth="1"/>
    <col min="16131" max="16132" width="22" style="1" customWidth="1"/>
    <col min="16133" max="16133" width="23.85546875" style="1" customWidth="1"/>
    <col min="16134" max="16134" width="8.85546875" style="1"/>
    <col min="16135" max="16135" width="8.85546875" style="1" customWidth="1"/>
    <col min="16136" max="16384" width="8.85546875" style="1"/>
  </cols>
  <sheetData>
    <row r="1" spans="1:8" ht="18.75" customHeight="1" x14ac:dyDescent="0.25">
      <c r="A1" s="100" t="s">
        <v>0</v>
      </c>
      <c r="B1" s="100"/>
      <c r="C1" s="100"/>
      <c r="D1" s="100"/>
      <c r="E1" s="100"/>
      <c r="F1" s="100"/>
      <c r="G1" s="100"/>
      <c r="H1" s="100"/>
    </row>
    <row r="2" spans="1:8" ht="16.5" customHeight="1" x14ac:dyDescent="0.25">
      <c r="A2" s="100" t="s">
        <v>1</v>
      </c>
      <c r="B2" s="100"/>
      <c r="C2" s="100"/>
      <c r="D2" s="100"/>
      <c r="E2" s="100"/>
      <c r="F2" s="100"/>
      <c r="G2" s="100"/>
      <c r="H2" s="100"/>
    </row>
    <row r="3" spans="1:8" ht="16.5" customHeight="1" x14ac:dyDescent="0.25">
      <c r="A3" s="100" t="s">
        <v>2</v>
      </c>
      <c r="B3" s="100"/>
      <c r="C3" s="100"/>
      <c r="D3" s="100"/>
      <c r="E3" s="100"/>
      <c r="F3" s="100"/>
      <c r="G3" s="100"/>
      <c r="H3" s="100"/>
    </row>
    <row r="4" spans="1:8" ht="35.25" customHeight="1" x14ac:dyDescent="0.25">
      <c r="A4" s="101" t="s">
        <v>3</v>
      </c>
      <c r="B4" s="101"/>
      <c r="C4" s="101"/>
      <c r="D4" s="101"/>
      <c r="E4" s="101"/>
      <c r="F4" s="101"/>
      <c r="G4" s="101"/>
      <c r="H4" s="101"/>
    </row>
    <row r="5" spans="1:8" ht="21" customHeight="1" thickBot="1" x14ac:dyDescent="0.3">
      <c r="A5" s="102" t="s">
        <v>4</v>
      </c>
      <c r="B5" s="102"/>
      <c r="C5" s="102"/>
      <c r="D5" s="102"/>
      <c r="E5" s="102"/>
      <c r="F5" s="102"/>
      <c r="G5" s="102"/>
      <c r="H5" s="102"/>
    </row>
    <row r="6" spans="1:8" ht="15" hidden="1" customHeight="1" x14ac:dyDescent="0.25">
      <c r="A6" s="103"/>
      <c r="B6" s="103"/>
      <c r="C6" s="103"/>
      <c r="D6" s="103"/>
      <c r="E6" s="103"/>
      <c r="F6" s="103"/>
      <c r="G6" s="103"/>
      <c r="H6" s="103"/>
    </row>
    <row r="7" spans="1:8" ht="27.75" customHeight="1" x14ac:dyDescent="0.25">
      <c r="A7" s="104" t="s">
        <v>5</v>
      </c>
      <c r="B7" s="106" t="s">
        <v>6</v>
      </c>
      <c r="C7" s="107"/>
      <c r="D7" s="108"/>
      <c r="E7" s="104" t="s">
        <v>7</v>
      </c>
      <c r="F7" s="104" t="s">
        <v>8</v>
      </c>
      <c r="G7" s="94" t="s">
        <v>9</v>
      </c>
      <c r="H7" s="94" t="s">
        <v>10</v>
      </c>
    </row>
    <row r="8" spans="1:8" ht="27.75" customHeight="1" thickBot="1" x14ac:dyDescent="0.3">
      <c r="A8" s="105"/>
      <c r="B8" s="109"/>
      <c r="C8" s="110"/>
      <c r="D8" s="111"/>
      <c r="E8" s="105"/>
      <c r="F8" s="105"/>
      <c r="G8" s="95"/>
      <c r="H8" s="95"/>
    </row>
    <row r="9" spans="1:8" s="6" customFormat="1" ht="27.75" customHeight="1" thickBot="1" x14ac:dyDescent="0.3">
      <c r="A9" s="2" t="s">
        <v>11</v>
      </c>
      <c r="B9" s="96">
        <v>2</v>
      </c>
      <c r="C9" s="97"/>
      <c r="D9" s="98"/>
      <c r="E9" s="3">
        <v>3</v>
      </c>
      <c r="F9" s="4">
        <v>4</v>
      </c>
      <c r="G9" s="5">
        <v>5</v>
      </c>
      <c r="H9" s="5">
        <v>6</v>
      </c>
    </row>
    <row r="10" spans="1:8" ht="27.75" customHeight="1" x14ac:dyDescent="0.25">
      <c r="A10" s="7" t="s">
        <v>12</v>
      </c>
      <c r="B10" s="99" t="s">
        <v>13</v>
      </c>
      <c r="C10" s="99"/>
      <c r="D10" s="99"/>
      <c r="E10" s="8">
        <v>1</v>
      </c>
      <c r="F10" s="9" t="s">
        <v>14</v>
      </c>
      <c r="G10" s="9" t="s">
        <v>14</v>
      </c>
      <c r="H10" s="9" t="s">
        <v>14</v>
      </c>
    </row>
    <row r="11" spans="1:8" ht="27.75" customHeight="1" x14ac:dyDescent="0.25">
      <c r="A11" s="10" t="s">
        <v>15</v>
      </c>
      <c r="B11" s="73" t="s">
        <v>16</v>
      </c>
      <c r="C11" s="73"/>
      <c r="D11" s="73"/>
      <c r="E11" s="11" t="s">
        <v>17</v>
      </c>
      <c r="F11" s="12" t="s">
        <v>14</v>
      </c>
      <c r="G11" s="12" t="s">
        <v>14</v>
      </c>
      <c r="H11" s="12" t="s">
        <v>14</v>
      </c>
    </row>
    <row r="12" spans="1:8" ht="27.75" customHeight="1" x14ac:dyDescent="0.25">
      <c r="A12" s="13" t="s">
        <v>18</v>
      </c>
      <c r="B12" s="63" t="s">
        <v>19</v>
      </c>
      <c r="C12" s="63"/>
      <c r="D12" s="63"/>
      <c r="E12" s="11" t="s">
        <v>20</v>
      </c>
      <c r="F12" s="14">
        <f>'[1]Total SECRETE mii lei'!F22+[1]AG!F22+'[1]Total CTIF'!F22</f>
        <v>7711236.7000000002</v>
      </c>
      <c r="G12" s="14">
        <f>'[1]Total SECRETE mii lei'!G22+[1]AG!G22+'[1]Total CTIF'!G22</f>
        <v>7864064.2000000002</v>
      </c>
      <c r="H12" s="14">
        <f>'[1]Total SECRETE mii lei'!H22+[1]AG!H22+'[1]Total CTIF'!H22</f>
        <v>7864064.2000000002</v>
      </c>
    </row>
    <row r="13" spans="1:8" ht="27.75" customHeight="1" x14ac:dyDescent="0.25">
      <c r="A13" s="13" t="s">
        <v>21</v>
      </c>
      <c r="B13" s="63" t="s">
        <v>22</v>
      </c>
      <c r="C13" s="63"/>
      <c r="D13" s="63"/>
      <c r="E13" s="11" t="s">
        <v>23</v>
      </c>
      <c r="F13" s="14">
        <f>'[1]Total SECRETE mii lei'!F23+[1]AG!F23+'[1]Total CTIF'!F23</f>
        <v>1220837.7</v>
      </c>
      <c r="G13" s="14">
        <f>'[1]Total SECRETE mii lei'!G23+[1]AG!G23+'[1]Total CTIF'!G23</f>
        <v>1262008.8</v>
      </c>
      <c r="H13" s="14">
        <f>'[1]Total SECRETE mii lei'!H23+[1]AG!H23+'[1]Total CTIF'!H23</f>
        <v>1262008.8</v>
      </c>
    </row>
    <row r="14" spans="1:8" ht="27.75" customHeight="1" x14ac:dyDescent="0.25">
      <c r="A14" s="13" t="s">
        <v>24</v>
      </c>
      <c r="B14" s="63" t="s">
        <v>25</v>
      </c>
      <c r="C14" s="63"/>
      <c r="D14" s="63"/>
      <c r="E14" s="11" t="s">
        <v>26</v>
      </c>
      <c r="F14" s="14">
        <f>'[1]Total SECRETE mii lei'!F24+[1]AG!F24+'[1]Total CTIF'!F24</f>
        <v>1266091.2</v>
      </c>
      <c r="G14" s="14">
        <f>'[1]Total SECRETE mii lei'!G24+[1]AG!G24+'[1]Total CTIF'!G24</f>
        <v>1278155.5</v>
      </c>
      <c r="H14" s="14">
        <f>'[1]Total SECRETE mii lei'!H24+[1]AG!H24+'[1]Total CTIF'!H24</f>
        <v>1278155.5</v>
      </c>
    </row>
    <row r="15" spans="1:8" ht="27.75" customHeight="1" x14ac:dyDescent="0.25">
      <c r="A15" s="13" t="s">
        <v>27</v>
      </c>
      <c r="B15" s="63" t="s">
        <v>28</v>
      </c>
      <c r="C15" s="63"/>
      <c r="D15" s="63"/>
      <c r="E15" s="11" t="s">
        <v>29</v>
      </c>
      <c r="F15" s="14">
        <f>'[1]Total SECRETE mii lei'!F25+[1]AG!F25+'[1]Total CTIF'!F25</f>
        <v>5870103.6000000006</v>
      </c>
      <c r="G15" s="14">
        <f>'[1]Total SECRETE mii lei'!G25+[1]AG!G25+'[1]Total CTIF'!G25</f>
        <v>6154769.1000000006</v>
      </c>
      <c r="H15" s="14">
        <f>'[1]Total SECRETE mii lei'!H25+[1]AG!H25+'[1]Total CTIF'!H25</f>
        <v>6154769.1000000006</v>
      </c>
    </row>
    <row r="16" spans="1:8" ht="27.75" customHeight="1" x14ac:dyDescent="0.25">
      <c r="A16" s="13" t="s">
        <v>30</v>
      </c>
      <c r="B16" s="77" t="s">
        <v>31</v>
      </c>
      <c r="C16" s="78"/>
      <c r="D16" s="79"/>
      <c r="E16" s="11" t="s">
        <v>32</v>
      </c>
      <c r="F16" s="14">
        <f>'[1]Total SECRETE mii lei'!F26+[1]AG!F26+'[1]Total CTIF'!F26</f>
        <v>2229386.7999999998</v>
      </c>
      <c r="G16" s="14">
        <f>'[1]Total SECRETE mii lei'!G26+[1]AG!G26+'[1]Total CTIF'!G26</f>
        <v>2373215.7999999998</v>
      </c>
      <c r="H16" s="14">
        <f>'[1]Total SECRETE mii lei'!H26+[1]AG!H26+'[1]Total CTIF'!H26</f>
        <v>2373215.7999999998</v>
      </c>
    </row>
    <row r="17" spans="1:8" ht="27.75" customHeight="1" x14ac:dyDescent="0.25">
      <c r="A17" s="13" t="s">
        <v>33</v>
      </c>
      <c r="B17" s="63" t="s">
        <v>34</v>
      </c>
      <c r="C17" s="63"/>
      <c r="D17" s="63"/>
      <c r="E17" s="11" t="s">
        <v>35</v>
      </c>
      <c r="F17" s="14">
        <f>'[1]Total SECRETE mii lei'!F27+[1]AG!F27+'[1]Total CTIF'!F27</f>
        <v>792988.2</v>
      </c>
      <c r="G17" s="14">
        <f>'[1]Total SECRETE mii lei'!G27+[1]AG!G27+'[1]Total CTIF'!G27</f>
        <v>910246.20000000007</v>
      </c>
      <c r="H17" s="14">
        <f>'[1]Total SECRETE mii lei'!H27+[1]AG!H27+'[1]Total CTIF'!H27</f>
        <v>910246.20000000007</v>
      </c>
    </row>
    <row r="18" spans="1:8" ht="27.75" customHeight="1" x14ac:dyDescent="0.25">
      <c r="A18" s="13" t="s">
        <v>36</v>
      </c>
      <c r="B18" s="63" t="s">
        <v>37</v>
      </c>
      <c r="C18" s="63"/>
      <c r="D18" s="63"/>
      <c r="E18" s="11" t="s">
        <v>38</v>
      </c>
      <c r="F18" s="14">
        <f>'[1]Total SECRETE mii lei'!F28+[1]AG!F28+'[1]Total CTIF'!F28</f>
        <v>1079537.0999999999</v>
      </c>
      <c r="G18" s="14">
        <f>'[1]Total SECRETE mii lei'!G28+[1]AG!G28+'[1]Total CTIF'!G28</f>
        <v>1161761.3</v>
      </c>
      <c r="H18" s="14">
        <f>'[1]Total SECRETE mii lei'!H28+[1]AG!H28+'[1]Total CTIF'!H28</f>
        <v>1161761.3</v>
      </c>
    </row>
    <row r="19" spans="1:8" ht="27.75" customHeight="1" x14ac:dyDescent="0.25">
      <c r="A19" s="13" t="s">
        <v>39</v>
      </c>
      <c r="B19" s="63" t="s">
        <v>40</v>
      </c>
      <c r="C19" s="63"/>
      <c r="D19" s="63"/>
      <c r="E19" s="11" t="s">
        <v>41</v>
      </c>
      <c r="F19" s="14">
        <f>'[1]Total SECRETE mii lei'!F29+[1]AG!F29+'[1]Total CTIF'!F29</f>
        <v>218365.3</v>
      </c>
      <c r="G19" s="14">
        <f>'[1]Total SECRETE mii lei'!G29+[1]AG!G29+'[1]Total CTIF'!G29</f>
        <v>174395.2</v>
      </c>
      <c r="H19" s="14">
        <f>'[1]Total SECRETE mii lei'!H29+[1]AG!H29+'[1]Total CTIF'!H29</f>
        <v>174395.2</v>
      </c>
    </row>
    <row r="20" spans="1:8" ht="27.75" customHeight="1" x14ac:dyDescent="0.25">
      <c r="A20" s="13" t="s">
        <v>42</v>
      </c>
      <c r="B20" s="63" t="s">
        <v>43</v>
      </c>
      <c r="C20" s="63"/>
      <c r="D20" s="63"/>
      <c r="E20" s="11" t="s">
        <v>44</v>
      </c>
      <c r="F20" s="14">
        <f>'[1]Total SECRETE mii lei'!F30+[1]AG!F30+'[1]Total CTIF'!F30</f>
        <v>5759638.2000000002</v>
      </c>
      <c r="G20" s="14">
        <f>'[1]Total SECRETE mii lei'!G30+[1]AG!G30+'[1]Total CTIF'!G30</f>
        <v>3290364.4</v>
      </c>
      <c r="H20" s="14">
        <f>'[1]Total SECRETE mii lei'!H30+[1]AG!H30+'[1]Total CTIF'!H30</f>
        <v>3290364.4</v>
      </c>
    </row>
    <row r="21" spans="1:8" ht="45.75" customHeight="1" x14ac:dyDescent="0.25">
      <c r="A21" s="13"/>
      <c r="B21" s="92" t="s">
        <v>45</v>
      </c>
      <c r="C21" s="92"/>
      <c r="D21" s="92"/>
      <c r="E21" s="11" t="s">
        <v>46</v>
      </c>
      <c r="F21" s="15">
        <f>SUM(F12:F20)</f>
        <v>26148184.800000001</v>
      </c>
      <c r="G21" s="15">
        <f>SUM(G12:G20)</f>
        <v>24468980.5</v>
      </c>
      <c r="H21" s="15">
        <f>SUM(H12:H20)</f>
        <v>24468980.5</v>
      </c>
    </row>
    <row r="22" spans="1:8" ht="30.75" customHeight="1" x14ac:dyDescent="0.25">
      <c r="A22" s="10" t="s">
        <v>47</v>
      </c>
      <c r="B22" s="73" t="s">
        <v>48</v>
      </c>
      <c r="C22" s="73"/>
      <c r="D22" s="73"/>
      <c r="E22" s="11" t="s">
        <v>49</v>
      </c>
      <c r="F22" s="16" t="s">
        <v>14</v>
      </c>
      <c r="G22" s="16" t="s">
        <v>14</v>
      </c>
      <c r="H22" s="16" t="s">
        <v>14</v>
      </c>
    </row>
    <row r="23" spans="1:8" ht="27.75" customHeight="1" x14ac:dyDescent="0.25">
      <c r="A23" s="17" t="s">
        <v>50</v>
      </c>
      <c r="B23" s="63" t="s">
        <v>51</v>
      </c>
      <c r="C23" s="63"/>
      <c r="D23" s="63"/>
      <c r="E23" s="11" t="s">
        <v>52</v>
      </c>
      <c r="F23" s="14">
        <f>'[1]Total SECRETE mii lei'!F33+[1]AG!F33+'[1]Total CTIF'!F33</f>
        <v>9802163.9000000004</v>
      </c>
      <c r="G23" s="14">
        <f>'[1]Total SECRETE mii lei'!G33+[1]AG!G33+'[1]Total CTIF'!G33</f>
        <v>10298568.4</v>
      </c>
      <c r="H23" s="14">
        <f>'[1]Total SECRETE mii lei'!H33+[1]AG!H33+'[1]Total CTIF'!H33</f>
        <v>10298568.4</v>
      </c>
    </row>
    <row r="24" spans="1:8" ht="27.75" customHeight="1" x14ac:dyDescent="0.25">
      <c r="A24" s="17" t="s">
        <v>53</v>
      </c>
      <c r="B24" s="63" t="s">
        <v>54</v>
      </c>
      <c r="C24" s="63"/>
      <c r="D24" s="63"/>
      <c r="E24" s="11" t="s">
        <v>55</v>
      </c>
      <c r="F24" s="14">
        <f>'[1]Total SECRETE mii lei'!F34+[1]AG!F34+'[1]Total CTIF'!F34</f>
        <v>678422.4</v>
      </c>
      <c r="G24" s="14">
        <f>'[1]Total SECRETE mii lei'!G34+[1]AG!G34+'[1]Total CTIF'!G34</f>
        <v>806248.6</v>
      </c>
      <c r="H24" s="14">
        <f>'[1]Total SECRETE mii lei'!H34+[1]AG!H34+'[1]Total CTIF'!H34</f>
        <v>806248.6</v>
      </c>
    </row>
    <row r="25" spans="1:8" ht="44.25" customHeight="1" x14ac:dyDescent="0.25">
      <c r="A25" s="17"/>
      <c r="B25" s="93" t="s">
        <v>56</v>
      </c>
      <c r="C25" s="93"/>
      <c r="D25" s="93"/>
      <c r="E25" s="11" t="s">
        <v>57</v>
      </c>
      <c r="F25" s="15">
        <f>SUM(F23:F24)</f>
        <v>10480586.300000001</v>
      </c>
      <c r="G25" s="15">
        <f>SUM(G23:G24)</f>
        <v>11104817</v>
      </c>
      <c r="H25" s="15">
        <f>SUM(H23:H24)</f>
        <v>11104817</v>
      </c>
    </row>
    <row r="26" spans="1:8" ht="38.25" customHeight="1" x14ac:dyDescent="0.25">
      <c r="A26" s="13"/>
      <c r="B26" s="64" t="s">
        <v>58</v>
      </c>
      <c r="C26" s="64"/>
      <c r="D26" s="64"/>
      <c r="E26" s="11" t="s">
        <v>59</v>
      </c>
      <c r="F26" s="15">
        <f>F21-F25</f>
        <v>15667598.5</v>
      </c>
      <c r="G26" s="15">
        <f>G21-G25</f>
        <v>13364163.5</v>
      </c>
      <c r="H26" s="15">
        <f>H21-H25</f>
        <v>13364163.5</v>
      </c>
    </row>
    <row r="27" spans="1:8" ht="27.75" customHeight="1" x14ac:dyDescent="0.25">
      <c r="A27" s="10" t="s">
        <v>60</v>
      </c>
      <c r="B27" s="73" t="s">
        <v>61</v>
      </c>
      <c r="C27" s="73"/>
      <c r="D27" s="73"/>
      <c r="E27" s="11" t="s">
        <v>62</v>
      </c>
      <c r="F27" s="16" t="s">
        <v>14</v>
      </c>
      <c r="G27" s="16" t="s">
        <v>14</v>
      </c>
      <c r="H27" s="16" t="s">
        <v>14</v>
      </c>
    </row>
    <row r="28" spans="1:8" ht="27.75" customHeight="1" x14ac:dyDescent="0.25">
      <c r="A28" s="13" t="s">
        <v>63</v>
      </c>
      <c r="B28" s="63" t="s">
        <v>64</v>
      </c>
      <c r="C28" s="63"/>
      <c r="D28" s="63"/>
      <c r="E28" s="11" t="s">
        <v>65</v>
      </c>
      <c r="F28" s="14">
        <f>'[1]Total SECRETE mii lei'!F38+[1]AG!F38+'[1]Total CTIF'!F38</f>
        <v>0</v>
      </c>
      <c r="G28" s="14">
        <f>'[1]Total SECRETE mii lei'!G38+[1]AG!G38+'[1]Total CTIF'!G38</f>
        <v>0</v>
      </c>
      <c r="H28" s="14">
        <f>'[1]Total SECRETE mii lei'!H38+[1]AG!H38+'[1]Total CTIF'!H38</f>
        <v>0</v>
      </c>
    </row>
    <row r="29" spans="1:8" ht="27.75" customHeight="1" x14ac:dyDescent="0.25">
      <c r="A29" s="13" t="s">
        <v>66</v>
      </c>
      <c r="B29" s="63" t="s">
        <v>67</v>
      </c>
      <c r="C29" s="63"/>
      <c r="D29" s="63"/>
      <c r="E29" s="11" t="s">
        <v>68</v>
      </c>
      <c r="F29" s="14">
        <f>'[1]Total SECRETE mii lei'!F39+[1]AG!F39+'[1]Total CTIF'!F39</f>
        <v>0</v>
      </c>
      <c r="G29" s="14">
        <f>'[1]Total SECRETE mii lei'!G39+[1]AG!G39+'[1]Total CTIF'!G39</f>
        <v>0</v>
      </c>
      <c r="H29" s="14">
        <f>'[1]Total SECRETE mii lei'!H39+[1]AG!H39+'[1]Total CTIF'!H39</f>
        <v>0</v>
      </c>
    </row>
    <row r="30" spans="1:8" ht="27.75" customHeight="1" x14ac:dyDescent="0.25">
      <c r="A30" s="13" t="s">
        <v>69</v>
      </c>
      <c r="B30" s="63" t="s">
        <v>70</v>
      </c>
      <c r="C30" s="63"/>
      <c r="D30" s="63"/>
      <c r="E30" s="11" t="s">
        <v>71</v>
      </c>
      <c r="F30" s="14">
        <f>'[1]Total SECRETE mii lei'!F40+[1]AG!F40+'[1]Total CTIF'!F40</f>
        <v>0</v>
      </c>
      <c r="G30" s="14">
        <f>'[1]Total SECRETE mii lei'!G40+[1]AG!G40+'[1]Total CTIF'!G40</f>
        <v>0</v>
      </c>
      <c r="H30" s="14">
        <f>'[1]Total SECRETE mii lei'!H40+[1]AG!H40+'[1]Total CTIF'!H40</f>
        <v>0</v>
      </c>
    </row>
    <row r="31" spans="1:8" ht="35.25" customHeight="1" x14ac:dyDescent="0.25">
      <c r="A31" s="13"/>
      <c r="B31" s="64" t="s">
        <v>72</v>
      </c>
      <c r="C31" s="64"/>
      <c r="D31" s="64"/>
      <c r="E31" s="11" t="s">
        <v>73</v>
      </c>
      <c r="F31" s="15">
        <f>SUM(F28:F30)</f>
        <v>0</v>
      </c>
      <c r="G31" s="15">
        <f>SUM(G28:G30)</f>
        <v>0</v>
      </c>
      <c r="H31" s="15">
        <f>SUM(H28:H30)</f>
        <v>0</v>
      </c>
    </row>
    <row r="32" spans="1:8" ht="27.75" customHeight="1" x14ac:dyDescent="0.25">
      <c r="A32" s="10">
        <v>33</v>
      </c>
      <c r="B32" s="73" t="s">
        <v>74</v>
      </c>
      <c r="C32" s="73"/>
      <c r="D32" s="73"/>
      <c r="E32" s="11" t="s">
        <v>75</v>
      </c>
      <c r="F32" s="16" t="s">
        <v>14</v>
      </c>
      <c r="G32" s="16" t="s">
        <v>14</v>
      </c>
      <c r="H32" s="16" t="s">
        <v>14</v>
      </c>
    </row>
    <row r="33" spans="1:8" ht="27.75" customHeight="1" x14ac:dyDescent="0.25">
      <c r="A33" s="13">
        <v>331</v>
      </c>
      <c r="B33" s="63" t="s">
        <v>76</v>
      </c>
      <c r="C33" s="63"/>
      <c r="D33" s="63"/>
      <c r="E33" s="11" t="s">
        <v>77</v>
      </c>
      <c r="F33" s="14">
        <f>'[1]Total SECRETE mii lei'!F43+[1]AG!F43+'[1]Total CTIF'!F43</f>
        <v>38153.699999999997</v>
      </c>
      <c r="G33" s="14">
        <f>'[1]Total SECRETE mii lei'!G43+[1]AG!G43+'[1]Total CTIF'!G43</f>
        <v>89033.2</v>
      </c>
      <c r="H33" s="14">
        <f>'[1]Total SECRETE mii lei'!H43+[1]AG!H43+'[1]Total CTIF'!H43</f>
        <v>89033.2</v>
      </c>
    </row>
    <row r="34" spans="1:8" ht="27.75" customHeight="1" x14ac:dyDescent="0.25">
      <c r="A34" s="13">
        <v>332</v>
      </c>
      <c r="B34" s="63" t="s">
        <v>78</v>
      </c>
      <c r="C34" s="63"/>
      <c r="D34" s="63"/>
      <c r="E34" s="11" t="s">
        <v>79</v>
      </c>
      <c r="F34" s="14">
        <f>'[1]Total SECRETE mii lei'!F44+[1]AG!F44+'[1]Total CTIF'!F44</f>
        <v>164727.80000000002</v>
      </c>
      <c r="G34" s="14">
        <f>'[1]Total SECRETE mii lei'!G44+[1]AG!G44+'[1]Total CTIF'!G44</f>
        <v>185306.8</v>
      </c>
      <c r="H34" s="14">
        <f>'[1]Total SECRETE mii lei'!H44+[1]AG!H44+'[1]Total CTIF'!H44</f>
        <v>185306.8</v>
      </c>
    </row>
    <row r="35" spans="1:8" ht="27.75" customHeight="1" x14ac:dyDescent="0.25">
      <c r="A35" s="13">
        <v>333</v>
      </c>
      <c r="B35" s="63" t="s">
        <v>80</v>
      </c>
      <c r="C35" s="63"/>
      <c r="D35" s="63"/>
      <c r="E35" s="11" t="s">
        <v>81</v>
      </c>
      <c r="F35" s="14">
        <f>'[1]Total SECRETE mii lei'!F45+[1]AG!F45+'[1]Total CTIF'!F45</f>
        <v>29813</v>
      </c>
      <c r="G35" s="14">
        <f>'[1]Total SECRETE mii lei'!G45+[1]AG!G45+'[1]Total CTIF'!G45</f>
        <v>45597.2</v>
      </c>
      <c r="H35" s="14">
        <f>'[1]Total SECRETE mii lei'!H45+[1]AG!H45+'[1]Total CTIF'!H45</f>
        <v>45597.2</v>
      </c>
    </row>
    <row r="36" spans="1:8" ht="27.75" customHeight="1" x14ac:dyDescent="0.25">
      <c r="A36" s="13">
        <v>334</v>
      </c>
      <c r="B36" s="63" t="s">
        <v>82</v>
      </c>
      <c r="C36" s="63"/>
      <c r="D36" s="63"/>
      <c r="E36" s="11" t="s">
        <v>83</v>
      </c>
      <c r="F36" s="14">
        <f>'[1]Total SECRETE mii lei'!F46+[1]AG!F46+'[1]Total CTIF'!F46</f>
        <v>356977</v>
      </c>
      <c r="G36" s="14">
        <f>'[1]Total SECRETE mii lei'!G46+[1]AG!G46+'[1]Total CTIF'!G46</f>
        <v>197845.9</v>
      </c>
      <c r="H36" s="14">
        <f>'[1]Total SECRETE mii lei'!H46+[1]AG!H46+'[1]Total CTIF'!H46</f>
        <v>197845.9</v>
      </c>
    </row>
    <row r="37" spans="1:8" ht="27.75" customHeight="1" x14ac:dyDescent="0.25">
      <c r="A37" s="13">
        <v>335</v>
      </c>
      <c r="B37" s="63" t="s">
        <v>84</v>
      </c>
      <c r="C37" s="63"/>
      <c r="D37" s="63"/>
      <c r="E37" s="11" t="s">
        <v>85</v>
      </c>
      <c r="F37" s="14">
        <f>'[1]Total SECRETE mii lei'!F47+[1]AG!F47+'[1]Total CTIF'!F47</f>
        <v>33976.6</v>
      </c>
      <c r="G37" s="14">
        <f>'[1]Total SECRETE mii lei'!G47+[1]AG!G47+'[1]Total CTIF'!G47</f>
        <v>27438.2</v>
      </c>
      <c r="H37" s="14">
        <f>'[1]Total SECRETE mii lei'!H47+[1]AG!H47+'[1]Total CTIF'!H47</f>
        <v>27438.2</v>
      </c>
    </row>
    <row r="38" spans="1:8" ht="27.75" customHeight="1" x14ac:dyDescent="0.25">
      <c r="A38" s="13">
        <v>336</v>
      </c>
      <c r="B38" s="63" t="s">
        <v>86</v>
      </c>
      <c r="C38" s="63"/>
      <c r="D38" s="63"/>
      <c r="E38" s="11" t="s">
        <v>87</v>
      </c>
      <c r="F38" s="14">
        <f>'[1]Total SECRETE mii lei'!F48+[1]AG!F48+'[1]Total CTIF'!F48</f>
        <v>178189.30000000002</v>
      </c>
      <c r="G38" s="14">
        <f>'[1]Total SECRETE mii lei'!G48+[1]AG!G48+'[1]Total CTIF'!G48</f>
        <v>195813.30000000002</v>
      </c>
      <c r="H38" s="14">
        <f>'[1]Total SECRETE mii lei'!H48+[1]AG!H48+'[1]Total CTIF'!H48</f>
        <v>195813.30000000002</v>
      </c>
    </row>
    <row r="39" spans="1:8" ht="27.75" customHeight="1" x14ac:dyDescent="0.25">
      <c r="A39" s="13">
        <v>337</v>
      </c>
      <c r="B39" s="63" t="s">
        <v>88</v>
      </c>
      <c r="C39" s="63"/>
      <c r="D39" s="63"/>
      <c r="E39" s="11" t="s">
        <v>89</v>
      </c>
      <c r="F39" s="14">
        <f>'[1]Total SECRETE mii lei'!F49+[1]AG!F49+'[1]Total CTIF'!F49</f>
        <v>77589.5</v>
      </c>
      <c r="G39" s="14">
        <f>'[1]Total SECRETE mii lei'!G49+[1]AG!G49+'[1]Total CTIF'!G49</f>
        <v>78352.099999999991</v>
      </c>
      <c r="H39" s="14">
        <f>'[1]Total SECRETE mii lei'!H49+[1]AG!H49+'[1]Total CTIF'!H49</f>
        <v>78352.099999999991</v>
      </c>
    </row>
    <row r="40" spans="1:8" ht="27.75" customHeight="1" x14ac:dyDescent="0.25">
      <c r="A40" s="13">
        <v>338</v>
      </c>
      <c r="B40" s="63" t="s">
        <v>90</v>
      </c>
      <c r="C40" s="63"/>
      <c r="D40" s="63"/>
      <c r="E40" s="11" t="s">
        <v>91</v>
      </c>
      <c r="F40" s="14">
        <f>'[1]Total SECRETE mii lei'!F50+[1]AG!F50+'[1]Total CTIF'!F50</f>
        <v>639431.79999999993</v>
      </c>
      <c r="G40" s="14">
        <f>'[1]Total SECRETE mii lei'!G50+[1]AG!G50+'[1]Total CTIF'!G50</f>
        <v>725054.8</v>
      </c>
      <c r="H40" s="14">
        <f>'[1]Total SECRETE mii lei'!H50+[1]AG!H50+'[1]Total CTIF'!H50</f>
        <v>725054.8</v>
      </c>
    </row>
    <row r="41" spans="1:8" ht="27.75" customHeight="1" x14ac:dyDescent="0.25">
      <c r="A41" s="13">
        <v>339</v>
      </c>
      <c r="B41" s="63" t="s">
        <v>92</v>
      </c>
      <c r="C41" s="63"/>
      <c r="D41" s="63"/>
      <c r="E41" s="11" t="s">
        <v>93</v>
      </c>
      <c r="F41" s="14">
        <f>'[1]Total SECRETE mii lei'!F51+[1]AG!F51+'[1]Total CTIF'!F51</f>
        <v>1239041.6000000001</v>
      </c>
      <c r="G41" s="14">
        <f>'[1]Total SECRETE mii lei'!G51+[1]AG!G51+'[1]Total CTIF'!G51</f>
        <v>1676768.7000000002</v>
      </c>
      <c r="H41" s="14">
        <f>'[1]Total SECRETE mii lei'!H51+[1]AG!H51+'[1]Total CTIF'!H51</f>
        <v>1676768.7000000002</v>
      </c>
    </row>
    <row r="42" spans="1:8" ht="68.25" customHeight="1" x14ac:dyDescent="0.25">
      <c r="A42" s="13"/>
      <c r="B42" s="64" t="s">
        <v>94</v>
      </c>
      <c r="C42" s="64"/>
      <c r="D42" s="64"/>
      <c r="E42" s="11" t="s">
        <v>95</v>
      </c>
      <c r="F42" s="15">
        <f>SUM(F33:F41)</f>
        <v>2757900.3</v>
      </c>
      <c r="G42" s="15">
        <f>SUM(G33:G41)</f>
        <v>3221210.2</v>
      </c>
      <c r="H42" s="15">
        <f>SUM(H33:H41)</f>
        <v>3221210.2</v>
      </c>
    </row>
    <row r="43" spans="1:8" ht="47.25" customHeight="1" x14ac:dyDescent="0.25">
      <c r="A43" s="10">
        <v>34</v>
      </c>
      <c r="B43" s="73" t="s">
        <v>96</v>
      </c>
      <c r="C43" s="73"/>
      <c r="D43" s="73"/>
      <c r="E43" s="11" t="s">
        <v>97</v>
      </c>
      <c r="F43" s="16" t="s">
        <v>14</v>
      </c>
      <c r="G43" s="16" t="s">
        <v>14</v>
      </c>
      <c r="H43" s="16" t="s">
        <v>14</v>
      </c>
    </row>
    <row r="44" spans="1:8" ht="27.75" customHeight="1" x14ac:dyDescent="0.25">
      <c r="A44" s="13">
        <v>341</v>
      </c>
      <c r="B44" s="63" t="s">
        <v>98</v>
      </c>
      <c r="C44" s="63"/>
      <c r="D44" s="63"/>
      <c r="E44" s="11" t="s">
        <v>99</v>
      </c>
      <c r="F44" s="14">
        <f>'[1]Total SECRETE mii lei'!F54+[1]AG!F54+'[1]Total CTIF'!F54</f>
        <v>15311.8</v>
      </c>
      <c r="G44" s="14">
        <f>'[1]Total SECRETE mii lei'!G54+[1]AG!G54+'[1]Total CTIF'!G54</f>
        <v>22832.2</v>
      </c>
      <c r="H44" s="14">
        <f>'[1]Total SECRETE mii lei'!H54+[1]AG!H54+'[1]Total CTIF'!H54</f>
        <v>22832.2</v>
      </c>
    </row>
    <row r="45" spans="1:8" ht="27.75" customHeight="1" x14ac:dyDescent="0.25">
      <c r="A45" s="13">
        <v>342</v>
      </c>
      <c r="B45" s="63" t="s">
        <v>100</v>
      </c>
      <c r="C45" s="63"/>
      <c r="D45" s="63"/>
      <c r="E45" s="11" t="s">
        <v>101</v>
      </c>
      <c r="F45" s="14">
        <f>'[1]Total SECRETE mii lei'!F55+[1]AG!F55+'[1]Total CTIF'!F55</f>
        <v>58.5</v>
      </c>
      <c r="G45" s="14">
        <f>'[1]Total SECRETE mii lei'!G55+[1]AG!G55+'[1]Total CTIF'!G55</f>
        <v>74.599999999999994</v>
      </c>
      <c r="H45" s="14">
        <f>'[1]Total SECRETE mii lei'!H55+[1]AG!H55+'[1]Total CTIF'!H55</f>
        <v>74.599999999999994</v>
      </c>
    </row>
    <row r="46" spans="1:8" ht="27.75" customHeight="1" x14ac:dyDescent="0.25">
      <c r="A46" s="13">
        <v>343</v>
      </c>
      <c r="B46" s="63" t="s">
        <v>102</v>
      </c>
      <c r="C46" s="63"/>
      <c r="D46" s="63"/>
      <c r="E46" s="11" t="s">
        <v>103</v>
      </c>
      <c r="F46" s="14">
        <f>'[1]Total SECRETE mii lei'!F56+[1]AG!F56+'[1]Total CTIF'!F56</f>
        <v>25355.9</v>
      </c>
      <c r="G46" s="14">
        <f>'[1]Total SECRETE mii lei'!G56+[1]AG!G56+'[1]Total CTIF'!G56</f>
        <v>20290.099999999999</v>
      </c>
      <c r="H46" s="14">
        <f>'[1]Total SECRETE mii lei'!H56+[1]AG!H56+'[1]Total CTIF'!H56</f>
        <v>20290.099999999999</v>
      </c>
    </row>
    <row r="47" spans="1:8" ht="27.75" customHeight="1" x14ac:dyDescent="0.25">
      <c r="A47" s="13">
        <v>344</v>
      </c>
      <c r="B47" s="63" t="s">
        <v>104</v>
      </c>
      <c r="C47" s="63"/>
      <c r="D47" s="63"/>
      <c r="E47" s="11" t="s">
        <v>105</v>
      </c>
      <c r="F47" s="14">
        <f>'[1]Total SECRETE mii lei'!F57+[1]AG!F57+'[1]Total CTIF'!F57</f>
        <v>8618.1</v>
      </c>
      <c r="G47" s="14">
        <f>'[1]Total SECRETE mii lei'!G57+[1]AG!G57+'[1]Total CTIF'!G57</f>
        <v>6325.6</v>
      </c>
      <c r="H47" s="14">
        <f>'[1]Total SECRETE mii lei'!H57+[1]AG!H57+'[1]Total CTIF'!H57</f>
        <v>6325.6</v>
      </c>
    </row>
    <row r="48" spans="1:8" ht="27.75" customHeight="1" x14ac:dyDescent="0.25">
      <c r="A48" s="13">
        <v>345</v>
      </c>
      <c r="B48" s="63" t="s">
        <v>106</v>
      </c>
      <c r="C48" s="63"/>
      <c r="D48" s="63"/>
      <c r="E48" s="11" t="s">
        <v>107</v>
      </c>
      <c r="F48" s="14">
        <f>'[1]Total SECRETE mii lei'!F58+[1]AG!F58+'[1]Total CTIF'!F58</f>
        <v>0</v>
      </c>
      <c r="G48" s="14">
        <f>'[1]Total SECRETE mii lei'!G58+[1]AG!G58+'[1]Total CTIF'!G58</f>
        <v>0</v>
      </c>
      <c r="H48" s="14">
        <f>'[1]Total SECRETE mii lei'!H58+[1]AG!H58+'[1]Total CTIF'!H58</f>
        <v>0</v>
      </c>
    </row>
    <row r="49" spans="1:8" ht="63.75" customHeight="1" x14ac:dyDescent="0.25">
      <c r="A49" s="13"/>
      <c r="B49" s="64" t="s">
        <v>108</v>
      </c>
      <c r="C49" s="64"/>
      <c r="D49" s="64"/>
      <c r="E49" s="11" t="s">
        <v>109</v>
      </c>
      <c r="F49" s="15">
        <f>SUM(F44:F48)</f>
        <v>49344.299999999996</v>
      </c>
      <c r="G49" s="15">
        <f>SUM(G44:G48)</f>
        <v>49522.499999999993</v>
      </c>
      <c r="H49" s="15">
        <f>SUM(H44:H48)</f>
        <v>49522.499999999993</v>
      </c>
    </row>
    <row r="50" spans="1:8" s="18" customFormat="1" ht="27.75" customHeight="1" x14ac:dyDescent="0.25">
      <c r="A50" s="10">
        <v>35</v>
      </c>
      <c r="B50" s="73" t="s">
        <v>110</v>
      </c>
      <c r="C50" s="73"/>
      <c r="D50" s="73"/>
      <c r="E50" s="11" t="s">
        <v>111</v>
      </c>
      <c r="F50" s="16" t="s">
        <v>14</v>
      </c>
      <c r="G50" s="16"/>
      <c r="H50" s="16" t="s">
        <v>14</v>
      </c>
    </row>
    <row r="51" spans="1:8" ht="27.75" customHeight="1" x14ac:dyDescent="0.25">
      <c r="A51" s="13">
        <v>351</v>
      </c>
      <c r="B51" s="63" t="s">
        <v>112</v>
      </c>
      <c r="C51" s="63"/>
      <c r="D51" s="63"/>
      <c r="E51" s="11" t="s">
        <v>113</v>
      </c>
      <c r="F51" s="14">
        <f>'[1]Total SECRETE mii lei'!F61+[1]AG!F61+'[1]Total CTIF'!F61</f>
        <v>8461.9</v>
      </c>
      <c r="G51" s="14">
        <f>'[1]Total SECRETE mii lei'!G61+[1]AG!G61+'[1]Total CTIF'!G61</f>
        <v>2013</v>
      </c>
      <c r="H51" s="14">
        <f>'[1]Total SECRETE mii lei'!H61+[1]AG!H61+'[1]Total CTIF'!H61</f>
        <v>2013</v>
      </c>
    </row>
    <row r="52" spans="1:8" ht="27.75" customHeight="1" x14ac:dyDescent="0.25">
      <c r="A52" s="13"/>
      <c r="B52" s="64" t="s">
        <v>114</v>
      </c>
      <c r="C52" s="64"/>
      <c r="D52" s="64"/>
      <c r="E52" s="11" t="s">
        <v>115</v>
      </c>
      <c r="F52" s="15">
        <f>F51</f>
        <v>8461.9</v>
      </c>
      <c r="G52" s="15">
        <f>G51</f>
        <v>2013</v>
      </c>
      <c r="H52" s="15">
        <f>H51</f>
        <v>2013</v>
      </c>
    </row>
    <row r="53" spans="1:8" ht="27.75" customHeight="1" x14ac:dyDescent="0.25">
      <c r="A53" s="10">
        <v>36</v>
      </c>
      <c r="B53" s="73" t="s">
        <v>116</v>
      </c>
      <c r="C53" s="73"/>
      <c r="D53" s="73"/>
      <c r="E53" s="11" t="s">
        <v>117</v>
      </c>
      <c r="F53" s="16" t="s">
        <v>14</v>
      </c>
      <c r="G53" s="16" t="s">
        <v>14</v>
      </c>
      <c r="H53" s="16" t="s">
        <v>14</v>
      </c>
    </row>
    <row r="54" spans="1:8" ht="27.75" customHeight="1" x14ac:dyDescent="0.25">
      <c r="A54" s="13">
        <v>361</v>
      </c>
      <c r="B54" s="63" t="s">
        <v>118</v>
      </c>
      <c r="C54" s="63"/>
      <c r="D54" s="63"/>
      <c r="E54" s="11" t="s">
        <v>119</v>
      </c>
      <c r="F54" s="14">
        <f>'[1]Total SECRETE mii lei'!F64+[1]AG!F64+'[1]Total CTIF'!F64</f>
        <v>1573.2</v>
      </c>
      <c r="G54" s="14">
        <f>'[1]Total SECRETE mii lei'!G64+[1]AG!G64+'[1]Total CTIF'!G64</f>
        <v>1263.5</v>
      </c>
      <c r="H54" s="14">
        <f>'[1]Total SECRETE mii lei'!H64+[1]AG!H64+'[1]Total CTIF'!H64</f>
        <v>1263.5</v>
      </c>
    </row>
    <row r="55" spans="1:8" s="18" customFormat="1" ht="27.75" customHeight="1" x14ac:dyDescent="0.25">
      <c r="A55" s="13">
        <v>362</v>
      </c>
      <c r="B55" s="63" t="s">
        <v>120</v>
      </c>
      <c r="C55" s="63"/>
      <c r="D55" s="63"/>
      <c r="E55" s="11" t="s">
        <v>121</v>
      </c>
      <c r="F55" s="14">
        <f>'[1]Total SECRETE mii lei'!F65+[1]AG!F65+'[1]Total CTIF'!F65</f>
        <v>0</v>
      </c>
      <c r="G55" s="14">
        <f>'[1]Total SECRETE mii lei'!G65+[1]AG!G65+'[1]Total CTIF'!G65</f>
        <v>0</v>
      </c>
      <c r="H55" s="14">
        <f>'[1]Total SECRETE mii lei'!H65+[1]AG!H65+'[1]Total CTIF'!H65</f>
        <v>0</v>
      </c>
    </row>
    <row r="56" spans="1:8" s="18" customFormat="1" ht="27.75" customHeight="1" x14ac:dyDescent="0.25">
      <c r="A56" s="13">
        <v>363</v>
      </c>
      <c r="B56" s="63" t="s">
        <v>122</v>
      </c>
      <c r="C56" s="63"/>
      <c r="D56" s="63"/>
      <c r="E56" s="11" t="s">
        <v>123</v>
      </c>
      <c r="F56" s="14">
        <f>'[1]Total SECRETE mii lei'!F66+[1]AG!F66+'[1]Total CTIF'!F66</f>
        <v>6168</v>
      </c>
      <c r="G56" s="14">
        <f>'[1]Total SECRETE mii lei'!G66+[1]AG!G66+'[1]Total CTIF'!G66</f>
        <v>77826.3</v>
      </c>
      <c r="H56" s="14">
        <f>'[1]Total SECRETE mii lei'!H66+[1]AG!H66+'[1]Total CTIF'!H66</f>
        <v>77826.3</v>
      </c>
    </row>
    <row r="57" spans="1:8" s="18" customFormat="1" ht="27.75" customHeight="1" x14ac:dyDescent="0.25">
      <c r="A57" s="13">
        <v>364</v>
      </c>
      <c r="B57" s="63" t="s">
        <v>124</v>
      </c>
      <c r="C57" s="63"/>
      <c r="D57" s="63"/>
      <c r="E57" s="11" t="s">
        <v>125</v>
      </c>
      <c r="F57" s="14">
        <f>'[1]Total SECRETE mii lei'!F67+[1]AG!F67+'[1]Total CTIF'!F67</f>
        <v>0</v>
      </c>
      <c r="G57" s="14">
        <f>'[1]Total SECRETE mii lei'!G67+[1]AG!G67+'[1]Total CTIF'!G67</f>
        <v>0</v>
      </c>
      <c r="H57" s="14">
        <f>'[1]Total SECRETE mii lei'!H67+[1]AG!H67+'[1]Total CTIF'!H67</f>
        <v>0</v>
      </c>
    </row>
    <row r="58" spans="1:8" s="18" customFormat="1" ht="27.75" customHeight="1" x14ac:dyDescent="0.25">
      <c r="A58" s="13"/>
      <c r="B58" s="64" t="s">
        <v>126</v>
      </c>
      <c r="C58" s="64"/>
      <c r="D58" s="64"/>
      <c r="E58" s="11" t="s">
        <v>127</v>
      </c>
      <c r="F58" s="15">
        <f>F54+F55+F56+F57</f>
        <v>7741.2</v>
      </c>
      <c r="G58" s="15">
        <f>G54+G55+G56+G57</f>
        <v>79089.8</v>
      </c>
      <c r="H58" s="15">
        <f>H54+H55+H56+H57</f>
        <v>79089.8</v>
      </c>
    </row>
    <row r="59" spans="1:8" s="18" customFormat="1" ht="27.75" customHeight="1" x14ac:dyDescent="0.25">
      <c r="A59" s="10">
        <v>37</v>
      </c>
      <c r="B59" s="73" t="s">
        <v>128</v>
      </c>
      <c r="C59" s="73"/>
      <c r="D59" s="73"/>
      <c r="E59" s="11" t="s">
        <v>129</v>
      </c>
      <c r="F59" s="16" t="s">
        <v>14</v>
      </c>
      <c r="G59" s="16" t="s">
        <v>14</v>
      </c>
      <c r="H59" s="16" t="s">
        <v>14</v>
      </c>
    </row>
    <row r="60" spans="1:8" s="18" customFormat="1" ht="27.75" customHeight="1" x14ac:dyDescent="0.25">
      <c r="A60" s="13">
        <v>371</v>
      </c>
      <c r="B60" s="63" t="s">
        <v>130</v>
      </c>
      <c r="C60" s="63"/>
      <c r="D60" s="63"/>
      <c r="E60" s="11" t="s">
        <v>131</v>
      </c>
      <c r="F60" s="14">
        <f>'[1]Total SECRETE mii lei'!F70+[1]AG!F70+'[1]Total CTIF'!F70</f>
        <v>4718151.6000000006</v>
      </c>
      <c r="G60" s="14">
        <f>'[1]Total SECRETE mii lei'!G70+[1]AG!G70+'[1]Total CTIF'!G70</f>
        <v>5083689.8</v>
      </c>
      <c r="H60" s="14">
        <f>'[1]Total SECRETE mii lei'!H70+[1]AG!H70+'[1]Total CTIF'!H70</f>
        <v>5083689.8</v>
      </c>
    </row>
    <row r="61" spans="1:8" ht="27.75" customHeight="1" x14ac:dyDescent="0.25">
      <c r="A61" s="13">
        <v>372</v>
      </c>
      <c r="B61" s="63" t="s">
        <v>132</v>
      </c>
      <c r="C61" s="63"/>
      <c r="D61" s="63"/>
      <c r="E61" s="11" t="s">
        <v>133</v>
      </c>
      <c r="F61" s="14">
        <f>'[1]Total SECRETE mii lei'!F71+[1]AG!F71+'[1]Total CTIF'!F71</f>
        <v>12</v>
      </c>
      <c r="G61" s="14">
        <f>'[1]Total SECRETE mii lei'!G71+[1]AG!G71+'[1]Total CTIF'!G71</f>
        <v>0</v>
      </c>
      <c r="H61" s="14">
        <f>'[1]Total SECRETE mii lei'!H71+[1]AG!H71+'[1]Total CTIF'!H71</f>
        <v>0</v>
      </c>
    </row>
    <row r="62" spans="1:8" ht="41.25" customHeight="1" x14ac:dyDescent="0.25">
      <c r="A62" s="13"/>
      <c r="B62" s="66" t="s">
        <v>134</v>
      </c>
      <c r="C62" s="66"/>
      <c r="D62" s="66"/>
      <c r="E62" s="11" t="s">
        <v>135</v>
      </c>
      <c r="F62" s="15">
        <f>SUM(F60:F61)</f>
        <v>4718163.6000000006</v>
      </c>
      <c r="G62" s="15">
        <f>SUM(G60:G61)</f>
        <v>5083689.8</v>
      </c>
      <c r="H62" s="15">
        <f>SUM(H60:H61)</f>
        <v>5083689.8</v>
      </c>
    </row>
    <row r="63" spans="1:8" ht="42" customHeight="1" x14ac:dyDescent="0.25">
      <c r="A63" s="13"/>
      <c r="B63" s="66" t="s">
        <v>136</v>
      </c>
      <c r="C63" s="66"/>
      <c r="D63" s="66"/>
      <c r="E63" s="11" t="s">
        <v>137</v>
      </c>
      <c r="F63" s="15">
        <f>F26+F31+F42+F49+F52+F58+F62</f>
        <v>23209209.800000001</v>
      </c>
      <c r="G63" s="15">
        <f>G26+G31+G42+G49+G52+G58+G62</f>
        <v>21799688.800000001</v>
      </c>
      <c r="H63" s="15">
        <f>H26+H31+H42+H49+H52+H58+H62</f>
        <v>21799688.800000001</v>
      </c>
    </row>
    <row r="64" spans="1:8" ht="27.75" customHeight="1" x14ac:dyDescent="0.25">
      <c r="A64" s="19" t="s">
        <v>138</v>
      </c>
      <c r="B64" s="61" t="s">
        <v>139</v>
      </c>
      <c r="C64" s="61"/>
      <c r="D64" s="61"/>
      <c r="E64" s="11" t="s">
        <v>140</v>
      </c>
      <c r="F64" s="16" t="s">
        <v>14</v>
      </c>
      <c r="G64" s="16" t="s">
        <v>14</v>
      </c>
      <c r="H64" s="16" t="s">
        <v>14</v>
      </c>
    </row>
    <row r="65" spans="1:8" ht="27.75" customHeight="1" x14ac:dyDescent="0.25">
      <c r="A65" s="10" t="s">
        <v>141</v>
      </c>
      <c r="B65" s="73" t="s">
        <v>142</v>
      </c>
      <c r="C65" s="73"/>
      <c r="D65" s="73"/>
      <c r="E65" s="11" t="s">
        <v>143</v>
      </c>
      <c r="F65" s="16" t="s">
        <v>14</v>
      </c>
      <c r="G65" s="16" t="s">
        <v>14</v>
      </c>
      <c r="H65" s="16" t="s">
        <v>14</v>
      </c>
    </row>
    <row r="66" spans="1:8" ht="27.75" customHeight="1" x14ac:dyDescent="0.25">
      <c r="A66" s="13">
        <v>413</v>
      </c>
      <c r="B66" s="63" t="s">
        <v>144</v>
      </c>
      <c r="C66" s="63"/>
      <c r="D66" s="63"/>
      <c r="E66" s="11" t="s">
        <v>145</v>
      </c>
      <c r="F66" s="14">
        <f>'[1]Total SECRETE mii lei'!F76+[1]AG!F76+'[1]Total CTIF'!F76</f>
        <v>0</v>
      </c>
      <c r="G66" s="14">
        <f>'[1]Total SECRETE mii lei'!G76+[1]AG!G76+'[1]Total CTIF'!G76</f>
        <v>0</v>
      </c>
      <c r="H66" s="14">
        <f>'[1]Total SECRETE mii lei'!H76+[1]AG!H76+'[1]Total CTIF'!H76</f>
        <v>0</v>
      </c>
    </row>
    <row r="67" spans="1:8" ht="27.75" customHeight="1" x14ac:dyDescent="0.25">
      <c r="A67" s="13">
        <v>414</v>
      </c>
      <c r="B67" s="63" t="s">
        <v>146</v>
      </c>
      <c r="C67" s="63"/>
      <c r="D67" s="63"/>
      <c r="E67" s="11" t="s">
        <v>147</v>
      </c>
      <c r="F67" s="14">
        <f>'[1]Total SECRETE mii lei'!F77+[1]AG!F77+'[1]Total CTIF'!F77</f>
        <v>0</v>
      </c>
      <c r="G67" s="14">
        <f>'[1]Total SECRETE mii lei'!G77+[1]AG!G77+'[1]Total CTIF'!G77</f>
        <v>0</v>
      </c>
      <c r="H67" s="14">
        <f>'[1]Total SECRETE mii lei'!H77+[1]AG!H77+'[1]Total CTIF'!H77</f>
        <v>0</v>
      </c>
    </row>
    <row r="68" spans="1:8" ht="27.75" customHeight="1" x14ac:dyDescent="0.25">
      <c r="A68" s="13">
        <v>415</v>
      </c>
      <c r="B68" s="63" t="s">
        <v>148</v>
      </c>
      <c r="C68" s="63"/>
      <c r="D68" s="63"/>
      <c r="E68" s="11" t="s">
        <v>149</v>
      </c>
      <c r="F68" s="14">
        <f>'[1]Total SECRETE mii lei'!F78+[1]AG!F78+'[1]Total CTIF'!F78</f>
        <v>15453242.1</v>
      </c>
      <c r="G68" s="14">
        <f>'[1]Total SECRETE mii lei'!G78+[1]AG!G78+'[1]Total CTIF'!G78</f>
        <v>27030070.899999999</v>
      </c>
      <c r="H68" s="14">
        <f>'[1]Total SECRETE mii lei'!H78+[1]AG!H78+'[1]Total CTIF'!H78</f>
        <v>20724510.5</v>
      </c>
    </row>
    <row r="69" spans="1:8" s="20" customFormat="1" ht="27.75" customHeight="1" x14ac:dyDescent="0.25">
      <c r="A69" s="13">
        <v>418</v>
      </c>
      <c r="B69" s="63" t="s">
        <v>150</v>
      </c>
      <c r="C69" s="63"/>
      <c r="D69" s="63"/>
      <c r="E69" s="11" t="s">
        <v>151</v>
      </c>
      <c r="F69" s="14">
        <f>'[1]Total SECRETE mii lei'!F79+[1]AG!F79+'[1]Total CTIF'!F79</f>
        <v>0</v>
      </c>
      <c r="G69" s="14">
        <f>'[1]Total SECRETE mii lei'!G79+[1]AG!G79+'[1]Total CTIF'!G79</f>
        <v>-189137.5</v>
      </c>
      <c r="H69" s="14">
        <f>'[1]Total SECRETE mii lei'!H79+[1]AG!H79+'[1]Total CTIF'!H79</f>
        <v>0</v>
      </c>
    </row>
    <row r="70" spans="1:8" ht="27.75" customHeight="1" x14ac:dyDescent="0.25">
      <c r="A70" s="13" t="s">
        <v>152</v>
      </c>
      <c r="B70" s="63" t="s">
        <v>153</v>
      </c>
      <c r="C70" s="63"/>
      <c r="D70" s="63"/>
      <c r="E70" s="11" t="s">
        <v>154</v>
      </c>
      <c r="F70" s="14">
        <f>'[1]Total SECRETE mii lei'!F80+[1]AG!F80+'[1]Total CTIF'!F80</f>
        <v>1395954</v>
      </c>
      <c r="G70" s="14">
        <f>'[1]Total SECRETE mii lei'!G80+[1]AG!G80+'[1]Total CTIF'!G80</f>
        <v>1547766.7</v>
      </c>
      <c r="H70" s="14">
        <f>'[1]Total SECRETE mii lei'!H80+[1]AG!H80+'[1]Total CTIF'!H80</f>
        <v>1547766.7</v>
      </c>
    </row>
    <row r="71" spans="1:8" ht="28.5" customHeight="1" x14ac:dyDescent="0.25">
      <c r="A71" s="13"/>
      <c r="B71" s="64" t="s">
        <v>155</v>
      </c>
      <c r="C71" s="64"/>
      <c r="D71" s="64"/>
      <c r="E71" s="11" t="s">
        <v>156</v>
      </c>
      <c r="F71" s="15">
        <f>SUM(F66:F70)</f>
        <v>16849196.100000001</v>
      </c>
      <c r="G71" s="15">
        <f>SUM(G66:G70)</f>
        <v>28388700.099999998</v>
      </c>
      <c r="H71" s="15">
        <f>SUM(H66:H70)</f>
        <v>22272277.199999999</v>
      </c>
    </row>
    <row r="72" spans="1:8" ht="27.75" customHeight="1" x14ac:dyDescent="0.25">
      <c r="A72" s="10">
        <v>42</v>
      </c>
      <c r="B72" s="89" t="s">
        <v>157</v>
      </c>
      <c r="C72" s="90"/>
      <c r="D72" s="91"/>
      <c r="E72" s="11" t="s">
        <v>158</v>
      </c>
      <c r="F72" s="16" t="s">
        <v>14</v>
      </c>
      <c r="G72" s="16" t="s">
        <v>14</v>
      </c>
      <c r="H72" s="16" t="s">
        <v>14</v>
      </c>
    </row>
    <row r="73" spans="1:8" ht="27.75" customHeight="1" x14ac:dyDescent="0.25">
      <c r="A73" s="13">
        <v>421</v>
      </c>
      <c r="B73" s="80" t="s">
        <v>159</v>
      </c>
      <c r="C73" s="81"/>
      <c r="D73" s="82"/>
      <c r="E73" s="11" t="s">
        <v>160</v>
      </c>
      <c r="F73" s="16"/>
      <c r="G73" s="14">
        <f>'[1]Total SECRETE mii lei'!G83+[1]AG!G83+'[1]Total CTIF'!G83</f>
        <v>-2704786.2</v>
      </c>
      <c r="H73" s="16"/>
    </row>
    <row r="74" spans="1:8" ht="27.75" customHeight="1" x14ac:dyDescent="0.25">
      <c r="A74" s="13">
        <v>422</v>
      </c>
      <c r="B74" s="80" t="s">
        <v>161</v>
      </c>
      <c r="C74" s="81"/>
      <c r="D74" s="82"/>
      <c r="E74" s="11" t="s">
        <v>162</v>
      </c>
      <c r="F74" s="16"/>
      <c r="G74" s="14">
        <f>'[1]Total SECRETE mii lei'!G84+[1]AG!G84+'[1]Total CTIF'!G84</f>
        <v>2564634.7999999998</v>
      </c>
      <c r="H74" s="16"/>
    </row>
    <row r="75" spans="1:8" ht="37.5" customHeight="1" x14ac:dyDescent="0.25">
      <c r="A75" s="13">
        <v>423</v>
      </c>
      <c r="B75" s="83" t="s">
        <v>163</v>
      </c>
      <c r="C75" s="84"/>
      <c r="D75" s="85"/>
      <c r="E75" s="11" t="s">
        <v>164</v>
      </c>
      <c r="F75" s="16"/>
      <c r="G75" s="14">
        <f>'[1]Total SECRETE mii lei'!G85+[1]AG!G85+'[1]Total CTIF'!G85</f>
        <v>0</v>
      </c>
      <c r="H75" s="16"/>
    </row>
    <row r="76" spans="1:8" ht="32.25" customHeight="1" x14ac:dyDescent="0.25">
      <c r="A76" s="13">
        <v>424</v>
      </c>
      <c r="B76" s="86" t="s">
        <v>165</v>
      </c>
      <c r="C76" s="87"/>
      <c r="D76" s="88"/>
      <c r="E76" s="11" t="s">
        <v>166</v>
      </c>
      <c r="F76" s="16"/>
      <c r="G76" s="14">
        <f>'[1]Total SECRETE mii lei'!G86+[1]AG!G86+'[1]Total CTIF'!G86</f>
        <v>0</v>
      </c>
      <c r="H76" s="16"/>
    </row>
    <row r="77" spans="1:8" ht="27.75" customHeight="1" x14ac:dyDescent="0.25">
      <c r="A77" s="13"/>
      <c r="B77" s="64" t="s">
        <v>167</v>
      </c>
      <c r="C77" s="64"/>
      <c r="D77" s="64"/>
      <c r="E77" s="11" t="s">
        <v>168</v>
      </c>
      <c r="F77" s="15">
        <v>0</v>
      </c>
      <c r="G77" s="15">
        <f>G73+G74+G75+G76</f>
        <v>-140151.40000000037</v>
      </c>
      <c r="H77" s="15">
        <f>H73+H74+H75+H76</f>
        <v>0</v>
      </c>
    </row>
    <row r="78" spans="1:8" ht="27.75" customHeight="1" x14ac:dyDescent="0.25">
      <c r="A78" s="10">
        <v>43</v>
      </c>
      <c r="B78" s="73" t="s">
        <v>169</v>
      </c>
      <c r="C78" s="73"/>
      <c r="D78" s="73"/>
      <c r="E78" s="11" t="s">
        <v>170</v>
      </c>
      <c r="F78" s="16" t="s">
        <v>14</v>
      </c>
      <c r="G78" s="16" t="s">
        <v>14</v>
      </c>
      <c r="H78" s="16" t="s">
        <v>14</v>
      </c>
    </row>
    <row r="79" spans="1:8" s="18" customFormat="1" ht="27.75" customHeight="1" x14ac:dyDescent="0.25">
      <c r="A79" s="13">
        <v>431</v>
      </c>
      <c r="B79" s="63" t="s">
        <v>171</v>
      </c>
      <c r="C79" s="63"/>
      <c r="D79" s="63"/>
      <c r="E79" s="11" t="s">
        <v>172</v>
      </c>
      <c r="F79" s="21">
        <f>'[1]Total SECRETE mii lei'!F89+[1]AG!F89+'[1]Total CTIF'!F89</f>
        <v>9023696.0999999996</v>
      </c>
      <c r="G79" s="21">
        <f>'[1]Total SECRETE mii lei'!G89+[1]AG!G89+'[1]Total CTIF'!G89</f>
        <v>2873263.8</v>
      </c>
      <c r="H79" s="21">
        <f>'[1]Total SECRETE mii lei'!H89+[1]AG!H89+'[1]Total CTIF'!H89</f>
        <v>2873263.8</v>
      </c>
    </row>
    <row r="80" spans="1:8" s="18" customFormat="1" ht="27.75" customHeight="1" x14ac:dyDescent="0.25">
      <c r="A80" s="13">
        <v>432</v>
      </c>
      <c r="B80" s="63" t="s">
        <v>173</v>
      </c>
      <c r="C80" s="63"/>
      <c r="D80" s="63"/>
      <c r="E80" s="11" t="s">
        <v>174</v>
      </c>
      <c r="F80" s="21">
        <f>'[1]Total SECRETE mii lei'!F90+[1]AG!F90+'[1]Total CTIF'!F90</f>
        <v>164894.19999999998</v>
      </c>
      <c r="G80" s="21">
        <f>'[1]Total SECRETE mii lei'!G90+[1]AG!G90+'[1]Total CTIF'!G90</f>
        <v>165048.5</v>
      </c>
      <c r="H80" s="21">
        <f>'[1]Total SECRETE mii lei'!H90+[1]AG!H90+'[1]Total CTIF'!H90</f>
        <v>165048.5</v>
      </c>
    </row>
    <row r="81" spans="1:8" s="18" customFormat="1" ht="27.75" customHeight="1" x14ac:dyDescent="0.25">
      <c r="A81" s="13">
        <v>433</v>
      </c>
      <c r="B81" s="63" t="s">
        <v>175</v>
      </c>
      <c r="C81" s="63"/>
      <c r="D81" s="63"/>
      <c r="E81" s="11" t="s">
        <v>176</v>
      </c>
      <c r="F81" s="21">
        <f>'[1]Total SECRETE mii lei'!F91+[1]AG!F91+'[1]Total CTIF'!F91</f>
        <v>0</v>
      </c>
      <c r="G81" s="21">
        <f>'[1]Total SECRETE mii lei'!G91+[1]AG!G91+'[1]Total CTIF'!G91</f>
        <v>0</v>
      </c>
      <c r="H81" s="21">
        <f>'[1]Total SECRETE mii lei'!H91+[1]AG!H91+'[1]Total CTIF'!H91</f>
        <v>0</v>
      </c>
    </row>
    <row r="82" spans="1:8" s="18" customFormat="1" ht="27.75" customHeight="1" x14ac:dyDescent="0.25">
      <c r="A82" s="13">
        <v>434</v>
      </c>
      <c r="B82" s="77" t="s">
        <v>177</v>
      </c>
      <c r="C82" s="78"/>
      <c r="D82" s="79"/>
      <c r="E82" s="11" t="s">
        <v>178</v>
      </c>
      <c r="F82" s="21">
        <f>'[1]Total SECRETE mii lei'!F92+[1]AG!F92+'[1]Total CTIF'!F92</f>
        <v>274.5</v>
      </c>
      <c r="G82" s="21">
        <f>'[1]Total SECRETE mii lei'!G92+[1]AG!G92+'[1]Total CTIF'!G92</f>
        <v>300.2</v>
      </c>
      <c r="H82" s="21">
        <f>'[1]Total SECRETE mii lei'!H92+[1]AG!H92+'[1]Total CTIF'!H92</f>
        <v>300.2</v>
      </c>
    </row>
    <row r="83" spans="1:8" s="18" customFormat="1" ht="27.75" customHeight="1" x14ac:dyDescent="0.25">
      <c r="A83" s="13">
        <v>435</v>
      </c>
      <c r="B83" s="63" t="s">
        <v>179</v>
      </c>
      <c r="C83" s="63"/>
      <c r="D83" s="63"/>
      <c r="E83" s="11" t="s">
        <v>180</v>
      </c>
      <c r="F83" s="21">
        <f>'[1]Total SECRETE mii lei'!F93+[1]AG!F93+'[1]Total CTIF'!F93</f>
        <v>0</v>
      </c>
      <c r="G83" s="21">
        <f>'[1]Total SECRETE mii lei'!G93+[1]AG!G93+'[1]Total CTIF'!G93</f>
        <v>0</v>
      </c>
      <c r="H83" s="21">
        <f>'[1]Total SECRETE mii lei'!H93+[1]AG!H93+'[1]Total CTIF'!H93</f>
        <v>0</v>
      </c>
    </row>
    <row r="84" spans="1:8" ht="27.75" customHeight="1" x14ac:dyDescent="0.25">
      <c r="A84" s="13">
        <v>436</v>
      </c>
      <c r="B84" s="77" t="s">
        <v>181</v>
      </c>
      <c r="C84" s="78"/>
      <c r="D84" s="79"/>
      <c r="E84" s="11" t="s">
        <v>182</v>
      </c>
      <c r="F84" s="21">
        <f>'[1]Total SECRETE mii lei'!F94+[1]AG!F94+'[1]Total CTIF'!F94</f>
        <v>0</v>
      </c>
      <c r="G84" s="21">
        <f>'[1]Total SECRETE mii lei'!G94+[1]AG!G94+'[1]Total CTIF'!G94</f>
        <v>0</v>
      </c>
      <c r="H84" s="21">
        <f>'[1]Total SECRETE mii lei'!H94+[1]AG!H94+'[1]Total CTIF'!H94</f>
        <v>0</v>
      </c>
    </row>
    <row r="85" spans="1:8" s="18" customFormat="1" ht="27.75" customHeight="1" x14ac:dyDescent="0.25">
      <c r="A85" s="13">
        <v>439</v>
      </c>
      <c r="B85" s="77" t="s">
        <v>183</v>
      </c>
      <c r="C85" s="78"/>
      <c r="D85" s="79"/>
      <c r="E85" s="11" t="s">
        <v>184</v>
      </c>
      <c r="F85" s="21">
        <f>'[1]Total SECRETE mii lei'!F95+[1]AG!F95+'[1]Total CTIF'!F95</f>
        <v>3715.6</v>
      </c>
      <c r="G85" s="21">
        <f>'[1]Total SECRETE mii lei'!G95+[1]AG!G95+'[1]Total CTIF'!G95</f>
        <v>3955.6</v>
      </c>
      <c r="H85" s="21">
        <f>'[1]Total SECRETE mii lei'!H95+[1]AG!H95+'[1]Total CTIF'!H95</f>
        <v>3955.6</v>
      </c>
    </row>
    <row r="86" spans="1:8" s="18" customFormat="1" ht="36" customHeight="1" x14ac:dyDescent="0.25">
      <c r="A86" s="13"/>
      <c r="B86" s="64" t="s">
        <v>185</v>
      </c>
      <c r="C86" s="64"/>
      <c r="D86" s="64"/>
      <c r="E86" s="11" t="s">
        <v>186</v>
      </c>
      <c r="F86" s="15">
        <f>SUM(F79:F85)</f>
        <v>9192580.3999999985</v>
      </c>
      <c r="G86" s="15">
        <f>SUM(G79:G85)</f>
        <v>3042568.1</v>
      </c>
      <c r="H86" s="15">
        <f>SUM(H79:H85)</f>
        <v>3042568.1</v>
      </c>
    </row>
    <row r="87" spans="1:8" s="18" customFormat="1" ht="27.75" customHeight="1" x14ac:dyDescent="0.25">
      <c r="A87" s="10">
        <v>44</v>
      </c>
      <c r="B87" s="56" t="s">
        <v>187</v>
      </c>
      <c r="C87" s="57"/>
      <c r="D87" s="58"/>
      <c r="E87" s="11" t="s">
        <v>188</v>
      </c>
      <c r="F87" s="16" t="s">
        <v>14</v>
      </c>
      <c r="G87" s="16" t="s">
        <v>14</v>
      </c>
      <c r="H87" s="16" t="s">
        <v>14</v>
      </c>
    </row>
    <row r="88" spans="1:8" s="18" customFormat="1" ht="27.75" customHeight="1" x14ac:dyDescent="0.25">
      <c r="A88" s="10">
        <v>441</v>
      </c>
      <c r="B88" s="68" t="s">
        <v>189</v>
      </c>
      <c r="C88" s="68"/>
      <c r="D88" s="68"/>
      <c r="E88" s="11" t="s">
        <v>190</v>
      </c>
      <c r="F88" s="14"/>
      <c r="G88" s="14">
        <f>'[1]Total SECRETE mii lei'!G98+[1]AG!G98+'[1]Total CTIF'!G98</f>
        <v>0</v>
      </c>
      <c r="H88" s="14"/>
    </row>
    <row r="89" spans="1:8" s="18" customFormat="1" ht="27.75" customHeight="1" x14ac:dyDescent="0.25">
      <c r="A89" s="10">
        <v>442</v>
      </c>
      <c r="B89" s="68" t="s">
        <v>191</v>
      </c>
      <c r="C89" s="68"/>
      <c r="D89" s="68"/>
      <c r="E89" s="11" t="s">
        <v>192</v>
      </c>
      <c r="F89" s="14"/>
      <c r="G89" s="14">
        <f>'[1]Total SECRETE mii lei'!G99+[1]AG!G99+'[1]Total CTIF'!G99</f>
        <v>0</v>
      </c>
      <c r="H89" s="14"/>
    </row>
    <row r="90" spans="1:8" s="18" customFormat="1" ht="36.75" customHeight="1" x14ac:dyDescent="0.25">
      <c r="A90" s="10">
        <v>443</v>
      </c>
      <c r="B90" s="63" t="s">
        <v>193</v>
      </c>
      <c r="C90" s="63"/>
      <c r="D90" s="63"/>
      <c r="E90" s="11" t="s">
        <v>194</v>
      </c>
      <c r="F90" s="14"/>
      <c r="G90" s="14">
        <f>'[1]Total SECRETE mii lei'!G100+[1]AG!G100+'[1]Total CTIF'!G100</f>
        <v>0</v>
      </c>
      <c r="H90" s="14"/>
    </row>
    <row r="91" spans="1:8" s="18" customFormat="1" ht="35.25" customHeight="1" x14ac:dyDescent="0.25">
      <c r="A91" s="10">
        <v>444</v>
      </c>
      <c r="B91" s="63" t="s">
        <v>195</v>
      </c>
      <c r="C91" s="63"/>
      <c r="D91" s="63"/>
      <c r="E91" s="11" t="s">
        <v>196</v>
      </c>
      <c r="F91" s="14"/>
      <c r="G91" s="14">
        <f>'[1]Total SECRETE mii lei'!G101+[1]AG!G101+'[1]Total CTIF'!G101</f>
        <v>0</v>
      </c>
      <c r="H91" s="14"/>
    </row>
    <row r="92" spans="1:8" s="18" customFormat="1" ht="36.75" customHeight="1" x14ac:dyDescent="0.25">
      <c r="A92" s="10"/>
      <c r="B92" s="64" t="s">
        <v>197</v>
      </c>
      <c r="C92" s="64"/>
      <c r="D92" s="64"/>
      <c r="E92" s="11" t="s">
        <v>198</v>
      </c>
      <c r="F92" s="15">
        <v>0</v>
      </c>
      <c r="G92" s="15">
        <f>G88+G89+G90+G91</f>
        <v>0</v>
      </c>
      <c r="H92" s="15">
        <f>H88+H89+H90+H91</f>
        <v>0</v>
      </c>
    </row>
    <row r="93" spans="1:8" s="18" customFormat="1" ht="36" customHeight="1" x14ac:dyDescent="0.25">
      <c r="A93" s="10">
        <v>45</v>
      </c>
      <c r="B93" s="64" t="s">
        <v>199</v>
      </c>
      <c r="C93" s="64"/>
      <c r="D93" s="64"/>
      <c r="E93" s="11" t="s">
        <v>200</v>
      </c>
      <c r="F93" s="16" t="s">
        <v>14</v>
      </c>
      <c r="G93" s="16" t="s">
        <v>14</v>
      </c>
      <c r="H93" s="16" t="s">
        <v>14</v>
      </c>
    </row>
    <row r="94" spans="1:8" s="18" customFormat="1" ht="27.75" customHeight="1" x14ac:dyDescent="0.25">
      <c r="A94" s="10">
        <v>451</v>
      </c>
      <c r="B94" s="77" t="s">
        <v>201</v>
      </c>
      <c r="C94" s="78"/>
      <c r="D94" s="79"/>
      <c r="E94" s="11" t="s">
        <v>202</v>
      </c>
      <c r="F94" s="14"/>
      <c r="G94" s="14">
        <f>'[1]Total SECRETE mii lei'!G104+[1]AG!G104+'[1]Total CTIF'!G104</f>
        <v>0</v>
      </c>
      <c r="H94" s="14"/>
    </row>
    <row r="95" spans="1:8" s="18" customFormat="1" ht="27.75" customHeight="1" x14ac:dyDescent="0.25">
      <c r="A95" s="10">
        <v>452</v>
      </c>
      <c r="B95" s="77" t="s">
        <v>203</v>
      </c>
      <c r="C95" s="78"/>
      <c r="D95" s="79"/>
      <c r="E95" s="11" t="s">
        <v>204</v>
      </c>
      <c r="F95" s="14"/>
      <c r="G95" s="14">
        <f>'[1]Total SECRETE mii lei'!G105+[1]AG!G105+'[1]Total CTIF'!G105</f>
        <v>0</v>
      </c>
      <c r="H95" s="14"/>
    </row>
    <row r="96" spans="1:8" s="18" customFormat="1" ht="46.5" customHeight="1" x14ac:dyDescent="0.25">
      <c r="A96" s="10"/>
      <c r="B96" s="64" t="s">
        <v>205</v>
      </c>
      <c r="C96" s="64"/>
      <c r="D96" s="64"/>
      <c r="E96" s="11" t="s">
        <v>206</v>
      </c>
      <c r="F96" s="15">
        <v>0</v>
      </c>
      <c r="G96" s="15">
        <f>G94+G95</f>
        <v>0</v>
      </c>
      <c r="H96" s="15">
        <f>H94+H95</f>
        <v>0</v>
      </c>
    </row>
    <row r="97" spans="1:8" s="18" customFormat="1" ht="39" customHeight="1" x14ac:dyDescent="0.25">
      <c r="A97" s="10">
        <v>46</v>
      </c>
      <c r="B97" s="64" t="s">
        <v>207</v>
      </c>
      <c r="C97" s="64"/>
      <c r="D97" s="64"/>
      <c r="E97" s="11" t="s">
        <v>208</v>
      </c>
      <c r="F97" s="16" t="s">
        <v>14</v>
      </c>
      <c r="G97" s="16" t="s">
        <v>14</v>
      </c>
      <c r="H97" s="16" t="s">
        <v>14</v>
      </c>
    </row>
    <row r="98" spans="1:8" s="18" customFormat="1" ht="27.75" customHeight="1" x14ac:dyDescent="0.25">
      <c r="A98" s="10">
        <v>461</v>
      </c>
      <c r="B98" s="63" t="s">
        <v>209</v>
      </c>
      <c r="C98" s="63"/>
      <c r="D98" s="63"/>
      <c r="E98" s="11" t="s">
        <v>210</v>
      </c>
      <c r="F98" s="14"/>
      <c r="G98" s="14">
        <f>'[1]Total SECRETE mii lei'!G108+[1]AG!G108+'[1]Total CTIF'!G108</f>
        <v>-52747.1</v>
      </c>
      <c r="H98" s="14"/>
    </row>
    <row r="99" spans="1:8" s="18" customFormat="1" ht="33.75" customHeight="1" x14ac:dyDescent="0.25">
      <c r="A99" s="10">
        <v>463</v>
      </c>
      <c r="B99" s="63" t="s">
        <v>211</v>
      </c>
      <c r="C99" s="63"/>
      <c r="D99" s="63"/>
      <c r="E99" s="11" t="s">
        <v>212</v>
      </c>
      <c r="F99" s="14"/>
      <c r="G99" s="14">
        <f>'[1]Total SECRETE mii lei'!G109+[1]AG!G109+'[1]Total CTIF'!G109</f>
        <v>0</v>
      </c>
      <c r="H99" s="14"/>
    </row>
    <row r="100" spans="1:8" s="18" customFormat="1" ht="37.5" customHeight="1" x14ac:dyDescent="0.25">
      <c r="A100" s="10">
        <v>464</v>
      </c>
      <c r="B100" s="63" t="s">
        <v>213</v>
      </c>
      <c r="C100" s="63"/>
      <c r="D100" s="63"/>
      <c r="E100" s="11" t="s">
        <v>214</v>
      </c>
      <c r="F100" s="14"/>
      <c r="G100" s="14">
        <f>'[1]Total SECRETE mii lei'!G110+[1]AG!G110+'[1]Total CTIF'!G110</f>
        <v>0</v>
      </c>
      <c r="H100" s="14"/>
    </row>
    <row r="101" spans="1:8" s="18" customFormat="1" ht="46.5" customHeight="1" x14ac:dyDescent="0.25">
      <c r="A101" s="10"/>
      <c r="B101" s="64" t="s">
        <v>215</v>
      </c>
      <c r="C101" s="64"/>
      <c r="D101" s="64"/>
      <c r="E101" s="11" t="s">
        <v>216</v>
      </c>
      <c r="F101" s="15">
        <v>0</v>
      </c>
      <c r="G101" s="15">
        <f>G98+G99+G100</f>
        <v>-52747.1</v>
      </c>
      <c r="H101" s="15">
        <f>H98+H99+H100</f>
        <v>0</v>
      </c>
    </row>
    <row r="102" spans="1:8" s="18" customFormat="1" ht="44.25" customHeight="1" x14ac:dyDescent="0.25">
      <c r="A102" s="10">
        <v>47</v>
      </c>
      <c r="B102" s="64" t="s">
        <v>217</v>
      </c>
      <c r="C102" s="64"/>
      <c r="D102" s="64"/>
      <c r="E102" s="11" t="s">
        <v>218</v>
      </c>
      <c r="F102" s="16" t="s">
        <v>14</v>
      </c>
      <c r="G102" s="16" t="s">
        <v>14</v>
      </c>
      <c r="H102" s="16" t="s">
        <v>14</v>
      </c>
    </row>
    <row r="103" spans="1:8" s="18" customFormat="1" ht="27.75" customHeight="1" x14ac:dyDescent="0.25">
      <c r="A103" s="10">
        <v>471</v>
      </c>
      <c r="B103" s="68" t="s">
        <v>219</v>
      </c>
      <c r="C103" s="68"/>
      <c r="D103" s="68"/>
      <c r="E103" s="11" t="s">
        <v>220</v>
      </c>
      <c r="F103" s="14"/>
      <c r="G103" s="14">
        <f>'[1]Total SECRETE mii lei'!G113+[1]AG!G113+'[1]Total CTIF'!G113</f>
        <v>3447559.5999999996</v>
      </c>
      <c r="H103" s="14"/>
    </row>
    <row r="104" spans="1:8" s="18" customFormat="1" ht="36" customHeight="1" x14ac:dyDescent="0.25">
      <c r="A104" s="10">
        <v>472</v>
      </c>
      <c r="B104" s="68" t="s">
        <v>221</v>
      </c>
      <c r="C104" s="68"/>
      <c r="D104" s="68"/>
      <c r="E104" s="11" t="s">
        <v>222</v>
      </c>
      <c r="F104" s="14"/>
      <c r="G104" s="14">
        <f>'[1]Total SECRETE mii lei'!G114+[1]AG!G114+'[1]Total CTIF'!G114</f>
        <v>33881.299999999988</v>
      </c>
      <c r="H104" s="14"/>
    </row>
    <row r="105" spans="1:8" s="18" customFormat="1" ht="48.75" customHeight="1" x14ac:dyDescent="0.25">
      <c r="A105" s="13"/>
      <c r="B105" s="64" t="s">
        <v>223</v>
      </c>
      <c r="C105" s="64"/>
      <c r="D105" s="64"/>
      <c r="E105" s="11" t="s">
        <v>224</v>
      </c>
      <c r="F105" s="15">
        <v>0</v>
      </c>
      <c r="G105" s="15">
        <f>G103+G104</f>
        <v>3481440.8999999994</v>
      </c>
      <c r="H105" s="15">
        <f>H103+H104</f>
        <v>0</v>
      </c>
    </row>
    <row r="106" spans="1:8" s="18" customFormat="1" ht="27.75" customHeight="1" x14ac:dyDescent="0.25">
      <c r="A106" s="10">
        <v>48</v>
      </c>
      <c r="B106" s="61" t="s">
        <v>225</v>
      </c>
      <c r="C106" s="61"/>
      <c r="D106" s="61"/>
      <c r="E106" s="11" t="s">
        <v>226</v>
      </c>
      <c r="F106" s="16" t="s">
        <v>14</v>
      </c>
      <c r="G106" s="16" t="s">
        <v>14</v>
      </c>
      <c r="H106" s="16" t="s">
        <v>14</v>
      </c>
    </row>
    <row r="107" spans="1:8" s="18" customFormat="1" ht="27.75" customHeight="1" x14ac:dyDescent="0.25">
      <c r="A107" s="13">
        <v>483</v>
      </c>
      <c r="B107" s="63" t="s">
        <v>227</v>
      </c>
      <c r="C107" s="63"/>
      <c r="D107" s="63"/>
      <c r="E107" s="11" t="s">
        <v>228</v>
      </c>
      <c r="F107" s="14">
        <f>'[1]Total SECRETE mii lei'!F117+[1]AG!F117+'[1]Total CTIF'!F117</f>
        <v>0</v>
      </c>
      <c r="G107" s="14">
        <f>'[1]Total SECRETE mii lei'!G117+[1]AG!G117+'[1]Total CTIF'!G117</f>
        <v>0</v>
      </c>
      <c r="H107" s="14">
        <f>'[1]Total SECRETE mii lei'!H117+[1]AG!H117+'[1]Total CTIF'!H117</f>
        <v>0</v>
      </c>
    </row>
    <row r="108" spans="1:8" s="18" customFormat="1" ht="27.75" customHeight="1" x14ac:dyDescent="0.25">
      <c r="A108" s="13">
        <v>484</v>
      </c>
      <c r="B108" s="63" t="s">
        <v>229</v>
      </c>
      <c r="C108" s="63"/>
      <c r="D108" s="63"/>
      <c r="E108" s="11" t="s">
        <v>230</v>
      </c>
      <c r="F108" s="14">
        <f>'[1]Total SECRETE mii lei'!F118+[1]AG!F118+'[1]Total CTIF'!F118</f>
        <v>0</v>
      </c>
      <c r="G108" s="14">
        <f>'[1]Total SECRETE mii lei'!G118+[1]AG!G118+'[1]Total CTIF'!G118</f>
        <v>0</v>
      </c>
      <c r="H108" s="14">
        <f>'[1]Total SECRETE mii lei'!H118+[1]AG!H118+'[1]Total CTIF'!H118</f>
        <v>0</v>
      </c>
    </row>
    <row r="109" spans="1:8" s="18" customFormat="1" ht="27.75" customHeight="1" x14ac:dyDescent="0.25">
      <c r="A109" s="13">
        <v>485</v>
      </c>
      <c r="B109" s="63" t="s">
        <v>231</v>
      </c>
      <c r="C109" s="63"/>
      <c r="D109" s="63"/>
      <c r="E109" s="11" t="s">
        <v>232</v>
      </c>
      <c r="F109" s="14">
        <f>'[1]Total SECRETE mii lei'!F119+[1]AG!F119+'[1]Total CTIF'!F119</f>
        <v>1451.9</v>
      </c>
      <c r="G109" s="14">
        <f>'[1]Total SECRETE mii lei'!G119+[1]AG!G119+'[1]Total CTIF'!G119</f>
        <v>1451.9</v>
      </c>
      <c r="H109" s="14">
        <f>'[1]Total SECRETE mii lei'!H119+[1]AG!H119+'[1]Total CTIF'!H119</f>
        <v>1451.9</v>
      </c>
    </row>
    <row r="110" spans="1:8" ht="27.75" customHeight="1" x14ac:dyDescent="0.25">
      <c r="A110" s="13">
        <v>488</v>
      </c>
      <c r="B110" s="63" t="s">
        <v>233</v>
      </c>
      <c r="C110" s="63"/>
      <c r="D110" s="63"/>
      <c r="E110" s="11" t="s">
        <v>234</v>
      </c>
      <c r="F110" s="14">
        <f>'[1]Total SECRETE mii lei'!F120+[1]AG!F120+'[1]Total CTIF'!F120</f>
        <v>0</v>
      </c>
      <c r="G110" s="14">
        <f>'[1]Total SECRETE mii lei'!G120+[1]AG!G120+'[1]Total CTIF'!G120</f>
        <v>0</v>
      </c>
      <c r="H110" s="14">
        <f>'[1]Total SECRETE mii lei'!H120+[1]AG!H120+'[1]Total CTIF'!H120</f>
        <v>0</v>
      </c>
    </row>
    <row r="111" spans="1:8" ht="39.75" customHeight="1" x14ac:dyDescent="0.25">
      <c r="A111" s="13"/>
      <c r="B111" s="64" t="s">
        <v>235</v>
      </c>
      <c r="C111" s="64"/>
      <c r="D111" s="64"/>
      <c r="E111" s="11" t="s">
        <v>236</v>
      </c>
      <c r="F111" s="15">
        <f>F107+F108+F109+F110</f>
        <v>1451.9</v>
      </c>
      <c r="G111" s="15">
        <f t="shared" ref="G111:H111" si="0">G107+G108+G109+G110</f>
        <v>1451.9</v>
      </c>
      <c r="H111" s="15">
        <f t="shared" si="0"/>
        <v>1451.9</v>
      </c>
    </row>
    <row r="112" spans="1:8" ht="27.75" customHeight="1" x14ac:dyDescent="0.25">
      <c r="A112" s="10">
        <v>49</v>
      </c>
      <c r="B112" s="64" t="s">
        <v>237</v>
      </c>
      <c r="C112" s="64"/>
      <c r="D112" s="64"/>
      <c r="E112" s="11" t="s">
        <v>238</v>
      </c>
      <c r="F112" s="16" t="s">
        <v>14</v>
      </c>
      <c r="G112" s="16" t="s">
        <v>14</v>
      </c>
      <c r="H112" s="16" t="s">
        <v>14</v>
      </c>
    </row>
    <row r="113" spans="1:8" ht="27.75" customHeight="1" x14ac:dyDescent="0.25">
      <c r="A113" s="10">
        <v>495</v>
      </c>
      <c r="B113" s="63" t="s">
        <v>239</v>
      </c>
      <c r="C113" s="63"/>
      <c r="D113" s="63"/>
      <c r="E113" s="11" t="s">
        <v>240</v>
      </c>
      <c r="F113" s="14"/>
      <c r="G113" s="14"/>
      <c r="H113" s="14"/>
    </row>
    <row r="114" spans="1:8" ht="27.75" customHeight="1" x14ac:dyDescent="0.25">
      <c r="A114" s="13"/>
      <c r="B114" s="64" t="s">
        <v>241</v>
      </c>
      <c r="C114" s="64"/>
      <c r="D114" s="64"/>
      <c r="E114" s="11" t="s">
        <v>242</v>
      </c>
      <c r="F114" s="15">
        <v>0</v>
      </c>
      <c r="G114" s="15">
        <f>G113</f>
        <v>0</v>
      </c>
      <c r="H114" s="15">
        <f>H113</f>
        <v>0</v>
      </c>
    </row>
    <row r="115" spans="1:8" ht="44.25" customHeight="1" x14ac:dyDescent="0.25">
      <c r="A115" s="13"/>
      <c r="B115" s="66" t="s">
        <v>243</v>
      </c>
      <c r="C115" s="66"/>
      <c r="D115" s="66"/>
      <c r="E115" s="11" t="s">
        <v>138</v>
      </c>
      <c r="F115" s="15">
        <f>F71+F77+F86+F92+F96+F101+F105+F111+F114</f>
        <v>26043228.399999999</v>
      </c>
      <c r="G115" s="15">
        <f>G71+G77+G86+G92+G96+G101+G105+G111+G114</f>
        <v>34721262.499999993</v>
      </c>
      <c r="H115" s="15">
        <f>H71+H77+H86+H92+H96+H101+H105+H111+H114</f>
        <v>25316297.199999999</v>
      </c>
    </row>
    <row r="116" spans="1:8" ht="27.75" customHeight="1" x14ac:dyDescent="0.25">
      <c r="A116" s="72" t="s">
        <v>244</v>
      </c>
      <c r="B116" s="72"/>
      <c r="C116" s="72"/>
      <c r="D116" s="72"/>
      <c r="E116" s="11" t="s">
        <v>245</v>
      </c>
      <c r="F116" s="15">
        <f>F63+F115</f>
        <v>49252438.200000003</v>
      </c>
      <c r="G116" s="15">
        <f>G63+G115</f>
        <v>56520951.299999997</v>
      </c>
      <c r="H116" s="15">
        <f>H63+H115</f>
        <v>47115986</v>
      </c>
    </row>
    <row r="117" spans="1:8" s="18" customFormat="1" ht="27.75" customHeight="1" x14ac:dyDescent="0.25">
      <c r="A117" s="10" t="s">
        <v>245</v>
      </c>
      <c r="B117" s="61" t="s">
        <v>246</v>
      </c>
      <c r="C117" s="61"/>
      <c r="D117" s="61"/>
      <c r="E117" s="11" t="s">
        <v>247</v>
      </c>
      <c r="F117" s="16" t="s">
        <v>14</v>
      </c>
      <c r="G117" s="16" t="s">
        <v>14</v>
      </c>
      <c r="H117" s="16" t="s">
        <v>14</v>
      </c>
    </row>
    <row r="118" spans="1:8" s="18" customFormat="1" ht="27.75" customHeight="1" x14ac:dyDescent="0.25">
      <c r="A118" s="10" t="s">
        <v>248</v>
      </c>
      <c r="B118" s="73" t="s">
        <v>249</v>
      </c>
      <c r="C118" s="73"/>
      <c r="D118" s="73"/>
      <c r="E118" s="11" t="s">
        <v>250</v>
      </c>
      <c r="F118" s="16" t="s">
        <v>14</v>
      </c>
      <c r="G118" s="16" t="s">
        <v>14</v>
      </c>
      <c r="H118" s="16" t="s">
        <v>14</v>
      </c>
    </row>
    <row r="119" spans="1:8" s="18" customFormat="1" ht="27.75" customHeight="1" x14ac:dyDescent="0.25">
      <c r="A119" s="13" t="s">
        <v>251</v>
      </c>
      <c r="B119" s="63" t="s">
        <v>252</v>
      </c>
      <c r="C119" s="63"/>
      <c r="D119" s="63"/>
      <c r="E119" s="11" t="s">
        <v>253</v>
      </c>
      <c r="F119" s="22">
        <f>'[1]Total SECRETE mii lei'!F129+[1]AG!F129+'[1]Total CTIF'!F129</f>
        <v>0</v>
      </c>
      <c r="G119" s="14">
        <f>'[1]Total SECRETE mii lei'!G129+[1]AG!G129+'[1]Total CTIF'!G129</f>
        <v>-433363.8</v>
      </c>
      <c r="H119" s="22">
        <f>'[1]Total SECRETE mii lei'!H129+[1]AG!H129+'[1]Total CTIF'!H129</f>
        <v>0</v>
      </c>
    </row>
    <row r="120" spans="1:8" ht="27.75" customHeight="1" x14ac:dyDescent="0.25">
      <c r="A120" s="13" t="s">
        <v>254</v>
      </c>
      <c r="B120" s="62" t="s">
        <v>146</v>
      </c>
      <c r="C120" s="62"/>
      <c r="D120" s="62"/>
      <c r="E120" s="11" t="s">
        <v>255</v>
      </c>
      <c r="F120" s="22">
        <f>'[1]Total SECRETE mii lei'!F130+[1]AG!F130+'[1]Total CTIF'!F130</f>
        <v>0</v>
      </c>
      <c r="G120" s="14">
        <f>'[1]Total SECRETE mii lei'!G130+[1]AG!G130+'[1]Total CTIF'!G130</f>
        <v>-455.7</v>
      </c>
      <c r="H120" s="22">
        <f>'[1]Total SECRETE mii lei'!H130+[1]AG!H130+'[1]Total CTIF'!H130</f>
        <v>0</v>
      </c>
    </row>
    <row r="121" spans="1:8" ht="27.75" customHeight="1" x14ac:dyDescent="0.25">
      <c r="A121" s="13">
        <v>515</v>
      </c>
      <c r="B121" s="74" t="s">
        <v>256</v>
      </c>
      <c r="C121" s="75"/>
      <c r="D121" s="76"/>
      <c r="E121" s="11" t="s">
        <v>257</v>
      </c>
      <c r="F121" s="22">
        <f>'[1]Total SECRETE mii lei'!F131+[1]AG!F131+'[1]Total CTIF'!F131</f>
        <v>0</v>
      </c>
      <c r="G121" s="14">
        <f>'[1]Total SECRETE mii lei'!G131+[1]AG!G131+'[1]Total CTIF'!G131</f>
        <v>0</v>
      </c>
      <c r="H121" s="22">
        <f>'[1]Total SECRETE mii lei'!H131+[1]AG!H131+'[1]Total CTIF'!H131</f>
        <v>0</v>
      </c>
    </row>
    <row r="122" spans="1:8" s="18" customFormat="1" ht="27.75" customHeight="1" x14ac:dyDescent="0.25">
      <c r="A122" s="13" t="s">
        <v>258</v>
      </c>
      <c r="B122" s="62" t="s">
        <v>259</v>
      </c>
      <c r="C122" s="62"/>
      <c r="D122" s="62"/>
      <c r="E122" s="11" t="s">
        <v>260</v>
      </c>
      <c r="F122" s="14">
        <f>'[1]Total SECRETE mii lei'!F132+[1]AG!F132+'[1]Total CTIF'!F132</f>
        <v>132615.1</v>
      </c>
      <c r="G122" s="14">
        <f>'[1]Total SECRETE mii lei'!G132+[1]AG!G132+'[1]Total CTIF'!G132</f>
        <v>277355.40000000002</v>
      </c>
      <c r="H122" s="14">
        <f>'[1]Total SECRETE mii lei'!H132+[1]AG!H132+'[1]Total CTIF'!H132</f>
        <v>168809.7</v>
      </c>
    </row>
    <row r="123" spans="1:8" s="18" customFormat="1" ht="27.75" customHeight="1" x14ac:dyDescent="0.25">
      <c r="A123" s="13" t="s">
        <v>261</v>
      </c>
      <c r="B123" s="62" t="s">
        <v>262</v>
      </c>
      <c r="C123" s="62"/>
      <c r="D123" s="62"/>
      <c r="E123" s="11" t="s">
        <v>263</v>
      </c>
      <c r="F123" s="14">
        <f>'[1]Total SECRETE mii lei'!F133+[1]AG!F133+'[1]Total CTIF'!F133</f>
        <v>1436190.9000000001</v>
      </c>
      <c r="G123" s="14">
        <f>'[1]Total SECRETE mii lei'!G133+[1]AG!G133+'[1]Total CTIF'!G133</f>
        <v>1125171.6000000001</v>
      </c>
      <c r="H123" s="14">
        <f>'[1]Total SECRETE mii lei'!H133+[1]AG!H133+'[1]Total CTIF'!H133</f>
        <v>1125171.6000000001</v>
      </c>
    </row>
    <row r="124" spans="1:8" s="18" customFormat="1" ht="33" customHeight="1" x14ac:dyDescent="0.25">
      <c r="A124" s="13"/>
      <c r="B124" s="64" t="s">
        <v>264</v>
      </c>
      <c r="C124" s="64"/>
      <c r="D124" s="64"/>
      <c r="E124" s="11" t="s">
        <v>265</v>
      </c>
      <c r="F124" s="23">
        <f>SUM(F119:F123)</f>
        <v>1568806.0000000002</v>
      </c>
      <c r="G124" s="23">
        <f>SUM(G119:G123)</f>
        <v>968707.50000000012</v>
      </c>
      <c r="H124" s="23">
        <f>SUM(H119:H123)</f>
        <v>1293981.3</v>
      </c>
    </row>
    <row r="125" spans="1:8" s="18" customFormat="1" ht="27.75" customHeight="1" x14ac:dyDescent="0.25">
      <c r="A125" s="10">
        <v>54</v>
      </c>
      <c r="B125" s="61" t="s">
        <v>266</v>
      </c>
      <c r="C125" s="61"/>
      <c r="D125" s="61"/>
      <c r="E125" s="11" t="s">
        <v>267</v>
      </c>
      <c r="F125" s="16" t="s">
        <v>14</v>
      </c>
      <c r="G125" s="16" t="s">
        <v>14</v>
      </c>
      <c r="H125" s="16" t="s">
        <v>14</v>
      </c>
    </row>
    <row r="126" spans="1:8" s="18" customFormat="1" ht="27.75" customHeight="1" x14ac:dyDescent="0.25">
      <c r="A126" s="10">
        <v>541</v>
      </c>
      <c r="B126" s="68" t="s">
        <v>268</v>
      </c>
      <c r="C126" s="68"/>
      <c r="D126" s="68"/>
      <c r="E126" s="11" t="s">
        <v>269</v>
      </c>
      <c r="F126" s="14"/>
      <c r="G126" s="14">
        <f>'[1]Total SECRETE mii lei'!G136+[1]AG!G136+'[1]Total CTIF'!G136</f>
        <v>0</v>
      </c>
      <c r="H126" s="14"/>
    </row>
    <row r="127" spans="1:8" s="18" customFormat="1" ht="27.75" customHeight="1" x14ac:dyDescent="0.25">
      <c r="A127" s="10">
        <v>542</v>
      </c>
      <c r="B127" s="68" t="s">
        <v>270</v>
      </c>
      <c r="C127" s="68"/>
      <c r="D127" s="68"/>
      <c r="E127" s="11" t="s">
        <v>271</v>
      </c>
      <c r="F127" s="14"/>
      <c r="G127" s="14">
        <f>'[1]Total SECRETE mii lei'!G137+[1]AG!G137+'[1]Total CTIF'!G137</f>
        <v>0</v>
      </c>
      <c r="H127" s="14"/>
    </row>
    <row r="128" spans="1:8" s="18" customFormat="1" ht="33.75" customHeight="1" x14ac:dyDescent="0.25">
      <c r="A128" s="10">
        <v>543</v>
      </c>
      <c r="B128" s="63" t="s">
        <v>272</v>
      </c>
      <c r="C128" s="63"/>
      <c r="D128" s="63"/>
      <c r="E128" s="11" t="s">
        <v>273</v>
      </c>
      <c r="F128" s="14"/>
      <c r="G128" s="14">
        <f>'[1]Total SECRETE mii lei'!G138+[1]AG!G138+'[1]Total CTIF'!G138</f>
        <v>0</v>
      </c>
      <c r="H128" s="14"/>
    </row>
    <row r="129" spans="1:8" s="18" customFormat="1" ht="35.25" customHeight="1" x14ac:dyDescent="0.25">
      <c r="A129" s="10">
        <v>544</v>
      </c>
      <c r="B129" s="70" t="s">
        <v>274</v>
      </c>
      <c r="C129" s="70"/>
      <c r="D129" s="70"/>
      <c r="E129" s="11" t="s">
        <v>275</v>
      </c>
      <c r="F129" s="14"/>
      <c r="G129" s="14">
        <f>'[1]Total SECRETE mii lei'!G139+[1]AG!G139+'[1]Total CTIF'!G139</f>
        <v>0</v>
      </c>
      <c r="H129" s="14"/>
    </row>
    <row r="130" spans="1:8" s="18" customFormat="1" ht="36" customHeight="1" x14ac:dyDescent="0.25">
      <c r="A130" s="10"/>
      <c r="B130" s="64" t="s">
        <v>276</v>
      </c>
      <c r="C130" s="64"/>
      <c r="D130" s="64"/>
      <c r="E130" s="11" t="s">
        <v>277</v>
      </c>
      <c r="F130" s="15">
        <v>0</v>
      </c>
      <c r="G130" s="15">
        <f>G126+G127+G128+G129</f>
        <v>0</v>
      </c>
      <c r="H130" s="15">
        <f>H126+H127+H128+H129</f>
        <v>0</v>
      </c>
    </row>
    <row r="131" spans="1:8" s="18" customFormat="1" ht="37.5" customHeight="1" x14ac:dyDescent="0.25">
      <c r="A131" s="10">
        <v>55</v>
      </c>
      <c r="B131" s="71" t="s">
        <v>278</v>
      </c>
      <c r="C131" s="71"/>
      <c r="D131" s="71"/>
      <c r="E131" s="11" t="s">
        <v>279</v>
      </c>
      <c r="F131" s="16" t="s">
        <v>14</v>
      </c>
      <c r="G131" s="16" t="s">
        <v>14</v>
      </c>
      <c r="H131" s="16" t="s">
        <v>14</v>
      </c>
    </row>
    <row r="132" spans="1:8" s="18" customFormat="1" ht="27.75" customHeight="1" x14ac:dyDescent="0.25">
      <c r="A132" s="10">
        <v>551</v>
      </c>
      <c r="B132" s="63" t="s">
        <v>280</v>
      </c>
      <c r="C132" s="63"/>
      <c r="D132" s="63"/>
      <c r="E132" s="11" t="s">
        <v>281</v>
      </c>
      <c r="F132" s="14"/>
      <c r="G132" s="14">
        <f>'[1]Total SECRETE mii lei'!G142+[1]AG!G142+'[1]Total CTIF'!G142</f>
        <v>0</v>
      </c>
      <c r="H132" s="14"/>
    </row>
    <row r="133" spans="1:8" s="18" customFormat="1" ht="27.75" customHeight="1" x14ac:dyDescent="0.25">
      <c r="A133" s="10">
        <v>552</v>
      </c>
      <c r="B133" s="68" t="s">
        <v>282</v>
      </c>
      <c r="C133" s="68"/>
      <c r="D133" s="68"/>
      <c r="E133" s="11" t="s">
        <v>283</v>
      </c>
      <c r="F133" s="14"/>
      <c r="G133" s="14">
        <f>'[1]Total SECRETE mii lei'!G143+[1]AG!G143+'[1]Total CTIF'!G143</f>
        <v>0</v>
      </c>
      <c r="H133" s="14"/>
    </row>
    <row r="134" spans="1:8" s="18" customFormat="1" ht="30.75" customHeight="1" x14ac:dyDescent="0.25">
      <c r="A134" s="10">
        <v>553</v>
      </c>
      <c r="B134" s="63" t="s">
        <v>284</v>
      </c>
      <c r="C134" s="63"/>
      <c r="D134" s="63"/>
      <c r="E134" s="11" t="s">
        <v>285</v>
      </c>
      <c r="F134" s="14"/>
      <c r="G134" s="14">
        <f>'[1]Total SECRETE mii lei'!G144+[1]AG!G144+'[1]Total CTIF'!G144</f>
        <v>0</v>
      </c>
      <c r="H134" s="14"/>
    </row>
    <row r="135" spans="1:8" s="18" customFormat="1" ht="27.75" customHeight="1" x14ac:dyDescent="0.25">
      <c r="A135" s="10">
        <v>554</v>
      </c>
      <c r="B135" s="63" t="s">
        <v>286</v>
      </c>
      <c r="C135" s="63"/>
      <c r="D135" s="63"/>
      <c r="E135" s="11" t="s">
        <v>287</v>
      </c>
      <c r="F135" s="14"/>
      <c r="G135" s="14">
        <f>'[1]Total SECRETE mii lei'!G145+[1]AG!G145+'[1]Total CTIF'!G145</f>
        <v>0</v>
      </c>
      <c r="H135" s="14"/>
    </row>
    <row r="136" spans="1:8" s="18" customFormat="1" ht="27.75" customHeight="1" x14ac:dyDescent="0.25">
      <c r="A136" s="10">
        <v>555</v>
      </c>
      <c r="B136" s="63" t="s">
        <v>288</v>
      </c>
      <c r="C136" s="63"/>
      <c r="D136" s="63"/>
      <c r="E136" s="11" t="s">
        <v>289</v>
      </c>
      <c r="F136" s="14"/>
      <c r="G136" s="14">
        <f>'[1]Total SECRETE mii lei'!G146+[1]AG!G146+'[1]Total CTIF'!G146</f>
        <v>0</v>
      </c>
      <c r="H136" s="14"/>
    </row>
    <row r="137" spans="1:8" s="18" customFormat="1" ht="63.75" customHeight="1" x14ac:dyDescent="0.25">
      <c r="A137" s="10"/>
      <c r="B137" s="69" t="s">
        <v>290</v>
      </c>
      <c r="C137" s="69"/>
      <c r="D137" s="69"/>
      <c r="E137" s="11" t="s">
        <v>291</v>
      </c>
      <c r="F137" s="15">
        <v>0</v>
      </c>
      <c r="G137" s="15">
        <f>G132+G133+G135+G134+G136</f>
        <v>0</v>
      </c>
      <c r="H137" s="15">
        <f>H132+H133+H135+H134+H136</f>
        <v>0</v>
      </c>
    </row>
    <row r="138" spans="1:8" s="18" customFormat="1" ht="44.25" customHeight="1" x14ac:dyDescent="0.25">
      <c r="A138" s="10">
        <v>56</v>
      </c>
      <c r="B138" s="64" t="s">
        <v>207</v>
      </c>
      <c r="C138" s="64"/>
      <c r="D138" s="64"/>
      <c r="E138" s="11" t="s">
        <v>292</v>
      </c>
      <c r="F138" s="16" t="s">
        <v>14</v>
      </c>
      <c r="G138" s="16" t="s">
        <v>14</v>
      </c>
      <c r="H138" s="16" t="s">
        <v>14</v>
      </c>
    </row>
    <row r="139" spans="1:8" s="18" customFormat="1" ht="36.75" customHeight="1" x14ac:dyDescent="0.25">
      <c r="A139" s="10">
        <v>561</v>
      </c>
      <c r="B139" s="63" t="s">
        <v>209</v>
      </c>
      <c r="C139" s="63"/>
      <c r="D139" s="63"/>
      <c r="E139" s="11" t="s">
        <v>293</v>
      </c>
      <c r="F139" s="14"/>
      <c r="G139" s="14">
        <f>'[1]Total SECRETE mii lei'!G149+[1]AG!G149+'[1]Total CTIF'!G149</f>
        <v>0</v>
      </c>
      <c r="H139" s="14"/>
    </row>
    <row r="140" spans="1:8" s="18" customFormat="1" ht="42" customHeight="1" x14ac:dyDescent="0.25">
      <c r="A140" s="10">
        <v>563</v>
      </c>
      <c r="B140" s="63" t="s">
        <v>211</v>
      </c>
      <c r="C140" s="63"/>
      <c r="D140" s="63"/>
      <c r="E140" s="11" t="s">
        <v>294</v>
      </c>
      <c r="F140" s="14"/>
      <c r="G140" s="14">
        <f>'[1]Total SECRETE mii lei'!G150+[1]AG!G150+'[1]Total CTIF'!G150</f>
        <v>0</v>
      </c>
      <c r="H140" s="14"/>
    </row>
    <row r="141" spans="1:8" s="18" customFormat="1" ht="38.25" customHeight="1" x14ac:dyDescent="0.25">
      <c r="A141" s="10">
        <v>564</v>
      </c>
      <c r="B141" s="63" t="s">
        <v>213</v>
      </c>
      <c r="C141" s="63"/>
      <c r="D141" s="63"/>
      <c r="E141" s="11" t="s">
        <v>295</v>
      </c>
      <c r="F141" s="14"/>
      <c r="G141" s="14">
        <f>'[1]Total SECRETE mii lei'!G151+[1]AG!G151+'[1]Total CTIF'!G151</f>
        <v>0</v>
      </c>
      <c r="H141" s="14"/>
    </row>
    <row r="142" spans="1:8" s="18" customFormat="1" ht="49.5" customHeight="1" x14ac:dyDescent="0.25">
      <c r="A142" s="10"/>
      <c r="B142" s="64" t="s">
        <v>296</v>
      </c>
      <c r="C142" s="64"/>
      <c r="D142" s="64"/>
      <c r="E142" s="11" t="s">
        <v>297</v>
      </c>
      <c r="F142" s="15">
        <v>0</v>
      </c>
      <c r="G142" s="15">
        <f>G139+G140+G141</f>
        <v>0</v>
      </c>
      <c r="H142" s="15">
        <f>H139+H140+H141</f>
        <v>0</v>
      </c>
    </row>
    <row r="143" spans="1:8" s="18" customFormat="1" ht="49.5" customHeight="1" x14ac:dyDescent="0.25">
      <c r="A143" s="10">
        <v>57</v>
      </c>
      <c r="B143" s="64" t="s">
        <v>298</v>
      </c>
      <c r="C143" s="64"/>
      <c r="D143" s="64"/>
      <c r="E143" s="11" t="s">
        <v>299</v>
      </c>
      <c r="F143" s="16" t="s">
        <v>14</v>
      </c>
      <c r="G143" s="16" t="s">
        <v>14</v>
      </c>
      <c r="H143" s="16" t="s">
        <v>14</v>
      </c>
    </row>
    <row r="144" spans="1:8" s="18" customFormat="1" ht="36" customHeight="1" x14ac:dyDescent="0.25">
      <c r="A144" s="10">
        <v>571</v>
      </c>
      <c r="B144" s="63" t="s">
        <v>300</v>
      </c>
      <c r="C144" s="63"/>
      <c r="D144" s="63"/>
      <c r="E144" s="11" t="s">
        <v>301</v>
      </c>
      <c r="F144" s="14"/>
      <c r="G144" s="14">
        <f>'[1]Total SECRETE mii lei'!G154+[1]AG!G154+'[1]Total CTIF'!G154</f>
        <v>0</v>
      </c>
      <c r="H144" s="14"/>
    </row>
    <row r="145" spans="1:8" s="18" customFormat="1" ht="27.75" customHeight="1" x14ac:dyDescent="0.25">
      <c r="A145" s="10">
        <v>572</v>
      </c>
      <c r="B145" s="68" t="s">
        <v>221</v>
      </c>
      <c r="C145" s="68"/>
      <c r="D145" s="68"/>
      <c r="E145" s="11" t="s">
        <v>302</v>
      </c>
      <c r="F145" s="14"/>
      <c r="G145" s="14">
        <f>'[1]Total SECRETE mii lei'!G155+[1]AG!G155+'[1]Total CTIF'!G155</f>
        <v>0</v>
      </c>
      <c r="H145" s="14"/>
    </row>
    <row r="146" spans="1:8" s="18" customFormat="1" ht="63.75" customHeight="1" x14ac:dyDescent="0.25">
      <c r="A146" s="13"/>
      <c r="B146" s="67" t="s">
        <v>303</v>
      </c>
      <c r="C146" s="67"/>
      <c r="D146" s="67"/>
      <c r="E146" s="11" t="s">
        <v>304</v>
      </c>
      <c r="F146" s="15">
        <v>0</v>
      </c>
      <c r="G146" s="15">
        <f>G144+G145</f>
        <v>0</v>
      </c>
      <c r="H146" s="15">
        <f>H144+H145</f>
        <v>0</v>
      </c>
    </row>
    <row r="147" spans="1:8" s="18" customFormat="1" ht="27.75" customHeight="1" x14ac:dyDescent="0.25">
      <c r="A147" s="10">
        <v>58</v>
      </c>
      <c r="B147" s="61" t="s">
        <v>305</v>
      </c>
      <c r="C147" s="61"/>
      <c r="D147" s="61"/>
      <c r="E147" s="11" t="s">
        <v>306</v>
      </c>
      <c r="F147" s="14" t="s">
        <v>14</v>
      </c>
      <c r="G147" s="14" t="s">
        <v>14</v>
      </c>
      <c r="H147" s="14" t="s">
        <v>14</v>
      </c>
    </row>
    <row r="148" spans="1:8" ht="27.75" customHeight="1" x14ac:dyDescent="0.25">
      <c r="A148" s="13">
        <v>583</v>
      </c>
      <c r="B148" s="63" t="s">
        <v>307</v>
      </c>
      <c r="C148" s="63"/>
      <c r="D148" s="63"/>
      <c r="E148" s="11" t="s">
        <v>308</v>
      </c>
      <c r="F148" s="14">
        <f>'[1]Total SECRETE mii lei'!F158+[1]AG!F158+'[1]Total CTIF'!F158</f>
        <v>0</v>
      </c>
      <c r="G148" s="14">
        <f>'[1]Total SECRETE mii lei'!G158+[1]AG!G158+'[1]Total CTIF'!G158</f>
        <v>0</v>
      </c>
      <c r="H148" s="14">
        <f>'[1]Total SECRETE mii lei'!H158+[1]AG!H158+'[1]Total CTIF'!H158</f>
        <v>0</v>
      </c>
    </row>
    <row r="149" spans="1:8" s="18" customFormat="1" ht="27.75" customHeight="1" x14ac:dyDescent="0.25">
      <c r="A149" s="13">
        <v>584</v>
      </c>
      <c r="B149" s="63" t="s">
        <v>229</v>
      </c>
      <c r="C149" s="63"/>
      <c r="D149" s="63"/>
      <c r="E149" s="11" t="s">
        <v>309</v>
      </c>
      <c r="F149" s="14">
        <f>'[1]Total SECRETE mii lei'!F159+[1]AG!F159+'[1]Total CTIF'!F159</f>
        <v>0</v>
      </c>
      <c r="G149" s="14">
        <f>'[1]Total SECRETE mii lei'!G159+[1]AG!G159+'[1]Total CTIF'!G159</f>
        <v>0</v>
      </c>
      <c r="H149" s="14">
        <f>'[1]Total SECRETE mii lei'!H159+[1]AG!H159+'[1]Total CTIF'!H159</f>
        <v>0</v>
      </c>
    </row>
    <row r="150" spans="1:8" s="18" customFormat="1" ht="27.75" customHeight="1" x14ac:dyDescent="0.25">
      <c r="A150" s="13">
        <v>588</v>
      </c>
      <c r="B150" s="63" t="s">
        <v>310</v>
      </c>
      <c r="C150" s="63"/>
      <c r="D150" s="63"/>
      <c r="E150" s="11" t="s">
        <v>311</v>
      </c>
      <c r="F150" s="14">
        <f>'[1]Total SECRETE mii lei'!F160+[1]AG!F160+'[1]Total CTIF'!F160</f>
        <v>0</v>
      </c>
      <c r="G150" s="14">
        <f>'[1]Total SECRETE mii lei'!G160+[1]AG!G160+'[1]Total CTIF'!G160</f>
        <v>0</v>
      </c>
      <c r="H150" s="14">
        <f>'[1]Total SECRETE mii lei'!H160+[1]AG!H160+'[1]Total CTIF'!H160</f>
        <v>0</v>
      </c>
    </row>
    <row r="151" spans="1:8" s="18" customFormat="1" ht="30.75" customHeight="1" x14ac:dyDescent="0.25">
      <c r="A151" s="13"/>
      <c r="B151" s="67" t="s">
        <v>312</v>
      </c>
      <c r="C151" s="67"/>
      <c r="D151" s="67"/>
      <c r="E151" s="11" t="s">
        <v>313</v>
      </c>
      <c r="F151" s="15">
        <v>0</v>
      </c>
      <c r="G151" s="15">
        <f>G148+G149+G150</f>
        <v>0</v>
      </c>
      <c r="H151" s="15">
        <f>H148+H149+H150</f>
        <v>0</v>
      </c>
    </row>
    <row r="152" spans="1:8" s="20" customFormat="1" ht="27.75" customHeight="1" x14ac:dyDescent="0.25">
      <c r="A152" s="10">
        <v>59</v>
      </c>
      <c r="B152" s="64" t="s">
        <v>314</v>
      </c>
      <c r="C152" s="64"/>
      <c r="D152" s="64"/>
      <c r="E152" s="11" t="s">
        <v>315</v>
      </c>
      <c r="F152" s="14" t="s">
        <v>14</v>
      </c>
      <c r="G152" s="14" t="s">
        <v>14</v>
      </c>
      <c r="H152" s="14" t="s">
        <v>14</v>
      </c>
    </row>
    <row r="153" spans="1:8" s="18" customFormat="1" ht="27.75" customHeight="1" x14ac:dyDescent="0.25">
      <c r="A153" s="10">
        <v>595</v>
      </c>
      <c r="B153" s="65" t="s">
        <v>316</v>
      </c>
      <c r="C153" s="65"/>
      <c r="D153" s="65"/>
      <c r="E153" s="11" t="s">
        <v>317</v>
      </c>
      <c r="F153" s="14">
        <f>'[1]Total SECRETE mii lei'!F163+[1]AG!F163+'[1]Total CTIF'!F163</f>
        <v>0</v>
      </c>
      <c r="G153" s="14">
        <f>'[1]Total SECRETE mii lei'!G163+[1]AG!G163+'[1]Total CTIF'!G163</f>
        <v>12930920</v>
      </c>
      <c r="H153" s="14">
        <f>'[1]Total SECRETE mii lei'!H163+[1]AG!H163+'[1]Total CTIF'!H163</f>
        <v>0</v>
      </c>
    </row>
    <row r="154" spans="1:8" s="18" customFormat="1" ht="36" customHeight="1" x14ac:dyDescent="0.25">
      <c r="A154" s="13"/>
      <c r="B154" s="64" t="s">
        <v>318</v>
      </c>
      <c r="C154" s="64"/>
      <c r="D154" s="64"/>
      <c r="E154" s="11" t="s">
        <v>319</v>
      </c>
      <c r="F154" s="15">
        <v>0</v>
      </c>
      <c r="G154" s="15">
        <f>G153</f>
        <v>12930920</v>
      </c>
      <c r="H154" s="15">
        <f>H153</f>
        <v>0</v>
      </c>
    </row>
    <row r="155" spans="1:8" s="18" customFormat="1" ht="48" customHeight="1" x14ac:dyDescent="0.25">
      <c r="A155" s="13"/>
      <c r="B155" s="66" t="s">
        <v>320</v>
      </c>
      <c r="C155" s="66"/>
      <c r="D155" s="66"/>
      <c r="E155" s="11" t="s">
        <v>321</v>
      </c>
      <c r="F155" s="15">
        <f>F124+F130+F137+F142+F146+F151+F154</f>
        <v>1568806.0000000002</v>
      </c>
      <c r="G155" s="15">
        <f>G124+G130+G137+G142+G146+G151+G154</f>
        <v>13899627.5</v>
      </c>
      <c r="H155" s="15">
        <f>H124+H130+H137+H142+H146+H151+H154</f>
        <v>1293981.3</v>
      </c>
    </row>
    <row r="156" spans="1:8" s="18" customFormat="1" ht="39.75" customHeight="1" x14ac:dyDescent="0.25">
      <c r="A156" s="10" t="s">
        <v>247</v>
      </c>
      <c r="B156" s="61" t="s">
        <v>322</v>
      </c>
      <c r="C156" s="61"/>
      <c r="D156" s="61"/>
      <c r="E156" s="11" t="s">
        <v>323</v>
      </c>
      <c r="F156" s="16" t="s">
        <v>14</v>
      </c>
      <c r="G156" s="16" t="s">
        <v>14</v>
      </c>
      <c r="H156" s="16" t="s">
        <v>14</v>
      </c>
    </row>
    <row r="157" spans="1:8" s="18" customFormat="1" ht="49.5" customHeight="1" x14ac:dyDescent="0.25">
      <c r="A157" s="10" t="s">
        <v>324</v>
      </c>
      <c r="B157" s="61" t="s">
        <v>325</v>
      </c>
      <c r="C157" s="61"/>
      <c r="D157" s="61"/>
      <c r="E157" s="11" t="s">
        <v>326</v>
      </c>
      <c r="F157" s="16" t="s">
        <v>14</v>
      </c>
      <c r="G157" s="16" t="s">
        <v>14</v>
      </c>
      <c r="H157" s="16" t="s">
        <v>14</v>
      </c>
    </row>
    <row r="158" spans="1:8" s="18" customFormat="1" ht="32.25" customHeight="1" x14ac:dyDescent="0.25">
      <c r="A158" s="13" t="s">
        <v>327</v>
      </c>
      <c r="B158" s="63" t="s">
        <v>328</v>
      </c>
      <c r="C158" s="63"/>
      <c r="D158" s="63"/>
      <c r="E158" s="11" t="s">
        <v>329</v>
      </c>
      <c r="F158" s="15"/>
      <c r="G158" s="14"/>
      <c r="H158" s="15"/>
    </row>
    <row r="159" spans="1:8" s="18" customFormat="1" ht="27.75" customHeight="1" x14ac:dyDescent="0.25">
      <c r="A159" s="13" t="s">
        <v>330</v>
      </c>
      <c r="B159" s="63" t="s">
        <v>331</v>
      </c>
      <c r="C159" s="63"/>
      <c r="D159" s="63"/>
      <c r="E159" s="11" t="s">
        <v>332</v>
      </c>
      <c r="F159" s="15"/>
      <c r="G159" s="14"/>
      <c r="H159" s="15"/>
    </row>
    <row r="160" spans="1:8" s="18" customFormat="1" ht="36" customHeight="1" x14ac:dyDescent="0.25">
      <c r="A160" s="13" t="s">
        <v>333</v>
      </c>
      <c r="B160" s="63" t="s">
        <v>334</v>
      </c>
      <c r="C160" s="63"/>
      <c r="D160" s="63"/>
      <c r="E160" s="11" t="s">
        <v>335</v>
      </c>
      <c r="F160" s="15"/>
      <c r="G160" s="14"/>
      <c r="H160" s="15"/>
    </row>
    <row r="161" spans="1:8" s="18" customFormat="1" ht="36.75" customHeight="1" x14ac:dyDescent="0.25">
      <c r="A161" s="13">
        <v>614</v>
      </c>
      <c r="B161" s="63" t="s">
        <v>336</v>
      </c>
      <c r="C161" s="63"/>
      <c r="D161" s="63"/>
      <c r="E161" s="11" t="s">
        <v>337</v>
      </c>
      <c r="F161" s="15"/>
      <c r="G161" s="14"/>
      <c r="H161" s="15"/>
    </row>
    <row r="162" spans="1:8" s="18" customFormat="1" ht="34.5" customHeight="1" x14ac:dyDescent="0.25">
      <c r="A162" s="13">
        <v>615</v>
      </c>
      <c r="B162" s="63" t="s">
        <v>338</v>
      </c>
      <c r="C162" s="63"/>
      <c r="D162" s="63"/>
      <c r="E162" s="11" t="s">
        <v>339</v>
      </c>
      <c r="F162" s="15"/>
      <c r="G162" s="14"/>
      <c r="H162" s="15"/>
    </row>
    <row r="163" spans="1:8" s="18" customFormat="1" ht="34.5" customHeight="1" x14ac:dyDescent="0.25">
      <c r="A163" s="13">
        <v>616</v>
      </c>
      <c r="B163" s="63" t="s">
        <v>340</v>
      </c>
      <c r="C163" s="63"/>
      <c r="D163" s="63"/>
      <c r="E163" s="11" t="s">
        <v>341</v>
      </c>
      <c r="F163" s="14"/>
      <c r="G163" s="14"/>
      <c r="H163" s="14"/>
    </row>
    <row r="164" spans="1:8" s="18" customFormat="1" ht="26.25" customHeight="1" x14ac:dyDescent="0.25">
      <c r="A164" s="13">
        <v>619</v>
      </c>
      <c r="B164" s="63" t="s">
        <v>342</v>
      </c>
      <c r="C164" s="63"/>
      <c r="D164" s="63"/>
      <c r="E164" s="11" t="s">
        <v>343</v>
      </c>
      <c r="F164" s="15"/>
      <c r="G164" s="14"/>
      <c r="H164" s="15"/>
    </row>
    <row r="165" spans="1:8" s="18" customFormat="1" ht="71.25" customHeight="1" x14ac:dyDescent="0.25">
      <c r="A165" s="13"/>
      <c r="B165" s="64" t="s">
        <v>344</v>
      </c>
      <c r="C165" s="64"/>
      <c r="D165" s="64"/>
      <c r="E165" s="11" t="s">
        <v>345</v>
      </c>
      <c r="F165" s="15">
        <v>0</v>
      </c>
      <c r="G165" s="15">
        <f>SUM(G162:G164)</f>
        <v>0</v>
      </c>
      <c r="H165" s="15">
        <f>SUM(H162:H164)</f>
        <v>0</v>
      </c>
    </row>
    <row r="166" spans="1:8" s="18" customFormat="1" ht="60.75" customHeight="1" x14ac:dyDescent="0.25">
      <c r="A166" s="10">
        <v>62</v>
      </c>
      <c r="B166" s="61" t="s">
        <v>346</v>
      </c>
      <c r="C166" s="61"/>
      <c r="D166" s="61"/>
      <c r="E166" s="11" t="s">
        <v>347</v>
      </c>
      <c r="F166" s="15"/>
      <c r="G166" s="14"/>
      <c r="H166" s="15"/>
    </row>
    <row r="167" spans="1:8" s="18" customFormat="1" ht="61.5" customHeight="1" x14ac:dyDescent="0.25">
      <c r="A167" s="10" t="s">
        <v>348</v>
      </c>
      <c r="B167" s="61" t="s">
        <v>349</v>
      </c>
      <c r="C167" s="61"/>
      <c r="D167" s="61"/>
      <c r="E167" s="11" t="s">
        <v>350</v>
      </c>
      <c r="F167" s="15"/>
      <c r="G167" s="14"/>
      <c r="H167" s="15"/>
    </row>
    <row r="168" spans="1:8" ht="48.75" customHeight="1" x14ac:dyDescent="0.25">
      <c r="A168" s="10"/>
      <c r="B168" s="61" t="s">
        <v>351</v>
      </c>
      <c r="C168" s="61"/>
      <c r="D168" s="61"/>
      <c r="E168" s="11" t="s">
        <v>352</v>
      </c>
      <c r="F168" s="14"/>
      <c r="G168" s="14"/>
      <c r="H168" s="14"/>
    </row>
    <row r="169" spans="1:8" ht="27.75" customHeight="1" x14ac:dyDescent="0.25">
      <c r="A169" s="10">
        <v>7</v>
      </c>
      <c r="B169" s="61" t="s">
        <v>353</v>
      </c>
      <c r="C169" s="61"/>
      <c r="D169" s="61"/>
      <c r="E169" s="11" t="s">
        <v>354</v>
      </c>
      <c r="F169" s="16" t="s">
        <v>14</v>
      </c>
      <c r="G169" s="16" t="s">
        <v>14</v>
      </c>
      <c r="H169" s="16" t="s">
        <v>14</v>
      </c>
    </row>
    <row r="170" spans="1:8" ht="35.25" customHeight="1" x14ac:dyDescent="0.25">
      <c r="A170" s="10">
        <v>71</v>
      </c>
      <c r="B170" s="61" t="s">
        <v>355</v>
      </c>
      <c r="C170" s="61"/>
      <c r="D170" s="61"/>
      <c r="E170" s="11" t="s">
        <v>356</v>
      </c>
      <c r="F170" s="16" t="s">
        <v>14</v>
      </c>
      <c r="G170" s="16" t="s">
        <v>14</v>
      </c>
      <c r="H170" s="16" t="s">
        <v>14</v>
      </c>
    </row>
    <row r="171" spans="1:8" ht="27.75" customHeight="1" x14ac:dyDescent="0.25">
      <c r="A171" s="13">
        <v>711</v>
      </c>
      <c r="B171" s="62" t="s">
        <v>357</v>
      </c>
      <c r="C171" s="62"/>
      <c r="D171" s="62"/>
      <c r="E171" s="11" t="s">
        <v>358</v>
      </c>
      <c r="F171" s="22">
        <f>'[1]Total SECRETE mii lei'!F181+[1]AG!F181+'[1]Total CTIF'!F181</f>
        <v>0</v>
      </c>
      <c r="G171" s="14">
        <f>'[1]Total SECRETE mii lei'!G181+[1]AG!G181+'[1]Total CTIF'!G181</f>
        <v>-7013999.7999999998</v>
      </c>
      <c r="H171" s="22">
        <f>'[1]Total SECRETE mii lei'!H181+[1]AG!H181+'[1]Total CTIF'!H181</f>
        <v>0</v>
      </c>
    </row>
    <row r="172" spans="1:8" ht="33.75" customHeight="1" x14ac:dyDescent="0.25">
      <c r="A172" s="13">
        <v>712</v>
      </c>
      <c r="B172" s="62" t="s">
        <v>359</v>
      </c>
      <c r="C172" s="62"/>
      <c r="D172" s="62"/>
      <c r="E172" s="11" t="s">
        <v>360</v>
      </c>
      <c r="F172" s="14">
        <f>'[1]Total SECRETE mii lei'!F182+[1]AG!F182+'[1]Total CTIF'!F182</f>
        <v>7743679.7000000002</v>
      </c>
      <c r="G172" s="14">
        <f>'[1]Total SECRETE mii lei'!G182+[1]AG!G182+'[1]Total CTIF'!G182</f>
        <v>7743679.7000000002</v>
      </c>
      <c r="H172" s="14">
        <f>'[1]Total SECRETE mii lei'!H182+[1]AG!H182+'[1]Total CTIF'!H182</f>
        <v>1903247.7</v>
      </c>
    </row>
    <row r="173" spans="1:8" ht="27.75" customHeight="1" x14ac:dyDescent="0.25">
      <c r="A173" s="13">
        <v>713</v>
      </c>
      <c r="B173" s="62" t="s">
        <v>361</v>
      </c>
      <c r="C173" s="62"/>
      <c r="D173" s="62"/>
      <c r="E173" s="11" t="s">
        <v>362</v>
      </c>
      <c r="F173" s="14">
        <f>'[1]Total SECRETE mii lei'!F183+[1]AG!F183+'[1]Total CTIF'!F183</f>
        <v>0</v>
      </c>
      <c r="G173" s="14">
        <f>'[1]Total SECRETE mii lei'!G183+[1]AG!G183+'[1]Total CTIF'!G183</f>
        <v>150429.70000000001</v>
      </c>
      <c r="H173" s="14">
        <f>'[1]Total SECRETE mii lei'!H183+[1]AG!H183+'[1]Total CTIF'!H183</f>
        <v>0</v>
      </c>
    </row>
    <row r="174" spans="1:8" ht="35.25" customHeight="1" x14ac:dyDescent="0.25">
      <c r="A174" s="13">
        <v>714</v>
      </c>
      <c r="B174" s="62" t="s">
        <v>363</v>
      </c>
      <c r="C174" s="62"/>
      <c r="D174" s="62"/>
      <c r="E174" s="11" t="s">
        <v>364</v>
      </c>
      <c r="F174" s="14">
        <f>'[1]Total SECRETE mii lei'!F184+[1]AG!F184+'[1]Total CTIF'!F184</f>
        <v>0</v>
      </c>
      <c r="G174" s="14">
        <f>'[1]Total SECRETE mii lei'!G184+[1]AG!G184+'[1]Total CTIF'!G184</f>
        <v>0</v>
      </c>
      <c r="H174" s="14">
        <f>'[1]Total SECRETE mii lei'!H184+[1]AG!H184+'[1]Total CTIF'!H184</f>
        <v>0</v>
      </c>
    </row>
    <row r="175" spans="1:8" ht="36.75" customHeight="1" x14ac:dyDescent="0.25">
      <c r="A175" s="13">
        <v>715</v>
      </c>
      <c r="B175" s="62" t="s">
        <v>365</v>
      </c>
      <c r="C175" s="62"/>
      <c r="D175" s="62"/>
      <c r="E175" s="11" t="s">
        <v>366</v>
      </c>
      <c r="F175" s="14">
        <f>'[1]Total SECRETE mii lei'!F185+[1]AG!F185+'[1]Total CTIF'!F185</f>
        <v>0</v>
      </c>
      <c r="G175" s="14">
        <f>'[1]Total SECRETE mii lei'!G185+[1]AG!G185+'[1]Total CTIF'!G185</f>
        <v>0</v>
      </c>
      <c r="H175" s="14">
        <f>'[1]Total SECRETE mii lei'!H185+[1]AG!H185+'[1]Total CTIF'!H185</f>
        <v>0</v>
      </c>
    </row>
    <row r="176" spans="1:8" ht="55.5" customHeight="1" x14ac:dyDescent="0.25">
      <c r="A176" s="13"/>
      <c r="B176" s="61" t="s">
        <v>367</v>
      </c>
      <c r="C176" s="61"/>
      <c r="D176" s="61"/>
      <c r="E176" s="11" t="s">
        <v>368</v>
      </c>
      <c r="F176" s="15">
        <f>F172</f>
        <v>7743679.7000000002</v>
      </c>
      <c r="G176" s="15">
        <f>G171+G172+G173+G174+G175</f>
        <v>880109.60000000033</v>
      </c>
      <c r="H176" s="15">
        <f>H171+H172+H173+H174+H175</f>
        <v>1903247.7</v>
      </c>
    </row>
    <row r="177" spans="1:8" ht="41.25" customHeight="1" x14ac:dyDescent="0.25">
      <c r="A177" s="10">
        <v>72</v>
      </c>
      <c r="B177" s="61" t="s">
        <v>369</v>
      </c>
      <c r="C177" s="61"/>
      <c r="D177" s="61"/>
      <c r="E177" s="11" t="s">
        <v>370</v>
      </c>
      <c r="F177" s="16" t="s">
        <v>14</v>
      </c>
      <c r="G177" s="16" t="s">
        <v>14</v>
      </c>
      <c r="H177" s="16" t="s">
        <v>14</v>
      </c>
    </row>
    <row r="178" spans="1:8" ht="38.25" customHeight="1" x14ac:dyDescent="0.25">
      <c r="A178" s="13">
        <v>721</v>
      </c>
      <c r="B178" s="62" t="s">
        <v>371</v>
      </c>
      <c r="C178" s="62"/>
      <c r="D178" s="62"/>
      <c r="E178" s="11" t="s">
        <v>372</v>
      </c>
      <c r="F178" s="15"/>
      <c r="G178" s="14">
        <f>'[1]Total SECRETE mii lei'!G188+[1]AG!G188+'[1]Total CTIF'!G188</f>
        <v>-1205036</v>
      </c>
      <c r="H178" s="14"/>
    </row>
    <row r="179" spans="1:8" ht="37.5" customHeight="1" x14ac:dyDescent="0.25">
      <c r="A179" s="13">
        <v>722</v>
      </c>
      <c r="B179" s="62" t="s">
        <v>373</v>
      </c>
      <c r="C179" s="62"/>
      <c r="D179" s="62"/>
      <c r="E179" s="11" t="s">
        <v>374</v>
      </c>
      <c r="F179" s="14">
        <f>'[1]Total SECRETE mii lei'!F189+[1]AG!F189+'[1]Total CTIF'!F189</f>
        <v>39939952.5</v>
      </c>
      <c r="G179" s="14">
        <f>'[1]Total SECRETE mii lei'!G189+[1]AG!G189+'[1]Total CTIF'!G189</f>
        <v>39939952.5</v>
      </c>
      <c r="H179" s="14">
        <f>'[1]Total SECRETE mii lei'!H189+[1]AG!H189+'[1]Total CTIF'!H189</f>
        <v>43918757</v>
      </c>
    </row>
    <row r="180" spans="1:8" ht="36" customHeight="1" x14ac:dyDescent="0.25">
      <c r="A180" s="13">
        <v>723</v>
      </c>
      <c r="B180" s="62" t="s">
        <v>375</v>
      </c>
      <c r="C180" s="62"/>
      <c r="D180" s="62"/>
      <c r="E180" s="11" t="s">
        <v>376</v>
      </c>
      <c r="F180" s="14">
        <f>'[1]Total SECRETE mii lei'!F190+[1]AG!F190+'[1]Total CTIF'!F190</f>
        <v>0</v>
      </c>
      <c r="G180" s="14">
        <f>'[1]Total SECRETE mii lei'!G190+[1]AG!G190+'[1]Total CTIF'!G190</f>
        <v>3006297.6999999997</v>
      </c>
      <c r="H180" s="14">
        <f>'[1]Total SECRETE mii lei'!H190+[1]AG!H190+'[1]Total CTIF'!H190</f>
        <v>0</v>
      </c>
    </row>
    <row r="181" spans="1:8" ht="43.5" customHeight="1" x14ac:dyDescent="0.25">
      <c r="A181" s="13"/>
      <c r="B181" s="61" t="s">
        <v>377</v>
      </c>
      <c r="C181" s="61"/>
      <c r="D181" s="61"/>
      <c r="E181" s="11" t="s">
        <v>378</v>
      </c>
      <c r="F181" s="15">
        <f>SUM(F178:F180)</f>
        <v>39939952.5</v>
      </c>
      <c r="G181" s="15">
        <f>SUM(G178:G180)</f>
        <v>41741214.200000003</v>
      </c>
      <c r="H181" s="15">
        <f>SUM(H178:H180)</f>
        <v>43918757</v>
      </c>
    </row>
    <row r="182" spans="1:8" ht="38.25" customHeight="1" x14ac:dyDescent="0.25">
      <c r="A182" s="13"/>
      <c r="B182" s="53" t="s">
        <v>379</v>
      </c>
      <c r="C182" s="54"/>
      <c r="D182" s="55"/>
      <c r="E182" s="11" t="s">
        <v>380</v>
      </c>
      <c r="F182" s="15">
        <f>F176+F181</f>
        <v>47683632.200000003</v>
      </c>
      <c r="G182" s="15">
        <f>G176+G181</f>
        <v>42621323.800000004</v>
      </c>
      <c r="H182" s="15">
        <f>H176+H181</f>
        <v>45822004.700000003</v>
      </c>
    </row>
    <row r="183" spans="1:8" ht="27.75" customHeight="1" x14ac:dyDescent="0.25">
      <c r="A183" s="24"/>
      <c r="B183" s="56" t="s">
        <v>381</v>
      </c>
      <c r="C183" s="57"/>
      <c r="D183" s="58"/>
      <c r="E183" s="11" t="s">
        <v>382</v>
      </c>
      <c r="F183" s="15">
        <f>F155+F168+F182</f>
        <v>49252438.200000003</v>
      </c>
      <c r="G183" s="15">
        <f>G155+G168+G182</f>
        <v>56520951.300000004</v>
      </c>
      <c r="H183" s="15">
        <f>H124+H130+H137+H142+H146+H151+H154+H165+H176+H181</f>
        <v>47115986</v>
      </c>
    </row>
    <row r="184" spans="1:8" ht="27.75" customHeight="1" x14ac:dyDescent="0.25">
      <c r="A184" s="59" t="s">
        <v>383</v>
      </c>
      <c r="B184" s="59"/>
      <c r="C184" s="59"/>
      <c r="D184" s="59"/>
      <c r="E184" s="25"/>
      <c r="F184" s="26"/>
      <c r="G184" s="27"/>
      <c r="H184" s="26"/>
    </row>
    <row r="185" spans="1:8" ht="15" customHeight="1" x14ac:dyDescent="0.25">
      <c r="A185" s="28"/>
      <c r="B185" s="60"/>
      <c r="C185" s="60"/>
      <c r="D185" s="60"/>
      <c r="E185" s="25"/>
      <c r="F185" s="29"/>
      <c r="G185" s="29"/>
      <c r="H185" s="29"/>
    </row>
    <row r="186" spans="1:8" ht="21.75" customHeight="1" x14ac:dyDescent="0.25">
      <c r="A186" s="30">
        <v>8</v>
      </c>
      <c r="B186" s="61" t="s">
        <v>384</v>
      </c>
      <c r="C186" s="61"/>
      <c r="D186" s="61"/>
      <c r="E186" s="11" t="s">
        <v>385</v>
      </c>
      <c r="F186" s="16" t="s">
        <v>14</v>
      </c>
      <c r="G186" s="16" t="s">
        <v>14</v>
      </c>
      <c r="H186" s="16" t="s">
        <v>14</v>
      </c>
    </row>
    <row r="187" spans="1:8" ht="27.75" customHeight="1" x14ac:dyDescent="0.25">
      <c r="A187" s="31">
        <v>811110</v>
      </c>
      <c r="B187" s="47" t="s">
        <v>386</v>
      </c>
      <c r="C187" s="47"/>
      <c r="D187" s="47"/>
      <c r="E187" s="11" t="s">
        <v>387</v>
      </c>
      <c r="F187" s="32">
        <f>'[1]Total SECRETE mii lei'!F197+[1]AG!F197+'[1]Total CTIF'!F197</f>
        <v>0</v>
      </c>
      <c r="G187" s="32">
        <f>'[1]Total SECRETE mii lei'!G197+[1]AG!G197+'[1]Total CTIF'!G197</f>
        <v>0</v>
      </c>
      <c r="H187" s="32">
        <f>'[1]Total SECRETE mii lei'!H197+[1]AG!H197+'[1]Total CTIF'!H197</f>
        <v>0</v>
      </c>
    </row>
    <row r="188" spans="1:8" ht="27.75" customHeight="1" x14ac:dyDescent="0.25">
      <c r="A188" s="31">
        <v>811120</v>
      </c>
      <c r="B188" s="47" t="s">
        <v>388</v>
      </c>
      <c r="C188" s="47"/>
      <c r="D188" s="47"/>
      <c r="E188" s="11" t="s">
        <v>389</v>
      </c>
      <c r="F188" s="32">
        <f>'[1]Total SECRETE mii lei'!F198+[1]AG!F198+'[1]Total CTIF'!F198</f>
        <v>0</v>
      </c>
      <c r="G188" s="32">
        <f>'[1]Total SECRETE mii lei'!G198+[1]AG!G198+'[1]Total CTIF'!G198</f>
        <v>0</v>
      </c>
      <c r="H188" s="32">
        <f>'[1]Total SECRETE mii lei'!H198+[1]AG!H198+'[1]Total CTIF'!H198</f>
        <v>0</v>
      </c>
    </row>
    <row r="189" spans="1:8" ht="27.75" customHeight="1" x14ac:dyDescent="0.25">
      <c r="A189" s="31">
        <v>811130</v>
      </c>
      <c r="B189" s="47" t="s">
        <v>390</v>
      </c>
      <c r="C189" s="47"/>
      <c r="D189" s="47"/>
      <c r="E189" s="11" t="s">
        <v>391</v>
      </c>
      <c r="F189" s="32">
        <f>'[1]Total SECRETE mii lei'!F199+[1]AG!F199+'[1]Total CTIF'!F199</f>
        <v>98225</v>
      </c>
      <c r="G189" s="32">
        <f>'[1]Total SECRETE mii lei'!G199+[1]AG!G199+'[1]Total CTIF'!G199</f>
        <v>98225</v>
      </c>
      <c r="H189" s="32">
        <f>'[1]Total SECRETE mii lei'!H199+[1]AG!H199+'[1]Total CTIF'!H199</f>
        <v>98225</v>
      </c>
    </row>
    <row r="190" spans="1:8" ht="27.75" customHeight="1" x14ac:dyDescent="0.25">
      <c r="A190" s="31">
        <v>811140</v>
      </c>
      <c r="B190" s="47" t="s">
        <v>392</v>
      </c>
      <c r="C190" s="47"/>
      <c r="D190" s="47"/>
      <c r="E190" s="11" t="s">
        <v>393</v>
      </c>
      <c r="F190" s="32">
        <f>'[1]Total SECRETE mii lei'!F200+[1]AG!F200+'[1]Total CTIF'!F200</f>
        <v>11806350</v>
      </c>
      <c r="G190" s="32">
        <f>'[1]Total SECRETE mii lei'!G200+[1]AG!G200+'[1]Total CTIF'!G200</f>
        <v>11742850</v>
      </c>
      <c r="H190" s="32">
        <f>'[1]Total SECRETE mii lei'!H200+[1]AG!H200+'[1]Total CTIF'!H200</f>
        <v>11742850</v>
      </c>
    </row>
    <row r="191" spans="1:8" ht="27.75" customHeight="1" x14ac:dyDescent="0.25">
      <c r="A191" s="31">
        <v>811210</v>
      </c>
      <c r="B191" s="47" t="s">
        <v>394</v>
      </c>
      <c r="C191" s="47"/>
      <c r="D191" s="47"/>
      <c r="E191" s="11" t="s">
        <v>395</v>
      </c>
      <c r="F191" s="32">
        <f>'[1]Total SECRETE mii lei'!F201+[1]AG!F201+'[1]Total CTIF'!F201</f>
        <v>2586.1999999999998</v>
      </c>
      <c r="G191" s="32">
        <f>'[1]Total SECRETE mii lei'!G201+[1]AG!G201+'[1]Total CTIF'!G201</f>
        <v>2874.2</v>
      </c>
      <c r="H191" s="32">
        <f>'[1]Total SECRETE mii lei'!H201+[1]AG!H201+'[1]Total CTIF'!H201</f>
        <v>2874.2</v>
      </c>
    </row>
    <row r="192" spans="1:8" ht="27.75" customHeight="1" x14ac:dyDescent="0.25">
      <c r="A192" s="31">
        <v>811220</v>
      </c>
      <c r="B192" s="47" t="s">
        <v>396</v>
      </c>
      <c r="C192" s="47"/>
      <c r="D192" s="47"/>
      <c r="E192" s="11" t="s">
        <v>397</v>
      </c>
      <c r="F192" s="32">
        <f>'[1]Total SECRETE mii lei'!F202+[1]AG!F202+'[1]Total CTIF'!F202</f>
        <v>451264</v>
      </c>
      <c r="G192" s="32">
        <f>'[1]Total SECRETE mii lei'!G202+[1]AG!G202+'[1]Total CTIF'!G202</f>
        <v>478148.5</v>
      </c>
      <c r="H192" s="32">
        <f>'[1]Total SECRETE mii lei'!H202+[1]AG!H202+'[1]Total CTIF'!H202</f>
        <v>478148.5</v>
      </c>
    </row>
    <row r="193" spans="1:8" ht="27.75" customHeight="1" x14ac:dyDescent="0.25">
      <c r="A193" s="31">
        <v>811310</v>
      </c>
      <c r="B193" s="47" t="s">
        <v>398</v>
      </c>
      <c r="C193" s="47"/>
      <c r="D193" s="47"/>
      <c r="E193" s="11" t="s">
        <v>399</v>
      </c>
      <c r="F193" s="32">
        <f>'[1]Total SECRETE mii lei'!F203+[1]AG!F203+'[1]Total CTIF'!F203</f>
        <v>615125.5</v>
      </c>
      <c r="G193" s="32">
        <f>'[1]Total SECRETE mii lei'!G203+[1]AG!G203+'[1]Total CTIF'!G203</f>
        <v>562483.6</v>
      </c>
      <c r="H193" s="32">
        <f>'[1]Total SECRETE mii lei'!H203+[1]AG!H203+'[1]Total CTIF'!H203</f>
        <v>562483.6</v>
      </c>
    </row>
    <row r="194" spans="1:8" ht="27.75" customHeight="1" x14ac:dyDescent="0.25">
      <c r="A194" s="31">
        <v>811320</v>
      </c>
      <c r="B194" s="47" t="s">
        <v>400</v>
      </c>
      <c r="C194" s="47"/>
      <c r="D194" s="47"/>
      <c r="E194" s="11" t="s">
        <v>401</v>
      </c>
      <c r="F194" s="32">
        <f>'[1]Total SECRETE mii lei'!F204+[1]AG!F204+'[1]Total CTIF'!F204</f>
        <v>2346790.1</v>
      </c>
      <c r="G194" s="32">
        <f>'[1]Total SECRETE mii lei'!G204+[1]AG!G204+'[1]Total CTIF'!G204</f>
        <v>5941369.7000000002</v>
      </c>
      <c r="H194" s="32">
        <f>'[1]Total SECRETE mii lei'!H204+[1]AG!H204+'[1]Total CTIF'!H204</f>
        <v>5941369.7000000002</v>
      </c>
    </row>
    <row r="195" spans="1:8" ht="39" customHeight="1" x14ac:dyDescent="0.25">
      <c r="A195" s="31">
        <v>811330</v>
      </c>
      <c r="B195" s="47" t="s">
        <v>402</v>
      </c>
      <c r="C195" s="47"/>
      <c r="D195" s="47"/>
      <c r="E195" s="11" t="s">
        <v>403</v>
      </c>
      <c r="F195" s="32">
        <f>'[1]Total SECRETE mii lei'!F205+[1]AG!F205+'[1]Total CTIF'!F205</f>
        <v>4215059.9000000004</v>
      </c>
      <c r="G195" s="32">
        <f>'[1]Total SECRETE mii lei'!G205+[1]AG!G205+'[1]Total CTIF'!G205</f>
        <v>5082360.9000000004</v>
      </c>
      <c r="H195" s="32">
        <f>'[1]Total SECRETE mii lei'!H205+[1]AG!H205+'[1]Total CTIF'!H205</f>
        <v>5082360.9000000004</v>
      </c>
    </row>
    <row r="196" spans="1:8" ht="45.75" customHeight="1" x14ac:dyDescent="0.25">
      <c r="A196" s="31">
        <v>811410</v>
      </c>
      <c r="B196" s="47" t="s">
        <v>404</v>
      </c>
      <c r="C196" s="47"/>
      <c r="D196" s="47"/>
      <c r="E196" s="11" t="s">
        <v>405</v>
      </c>
      <c r="F196" s="32">
        <f>'[1]Total SECRETE mii lei'!F206+[1]AG!F206+'[1]Total CTIF'!F206</f>
        <v>19354.7</v>
      </c>
      <c r="G196" s="32">
        <f>'[1]Total SECRETE mii lei'!G206+[1]AG!G206+'[1]Total CTIF'!G206</f>
        <v>17985</v>
      </c>
      <c r="H196" s="32">
        <f>'[1]Total SECRETE mii lei'!H206+[1]AG!H206+'[1]Total CTIF'!H206</f>
        <v>17985</v>
      </c>
    </row>
    <row r="197" spans="1:8" ht="27.75" customHeight="1" x14ac:dyDescent="0.25">
      <c r="A197" s="31">
        <v>811420</v>
      </c>
      <c r="B197" s="47" t="s">
        <v>406</v>
      </c>
      <c r="C197" s="47"/>
      <c r="D197" s="47"/>
      <c r="E197" s="11" t="s">
        <v>407</v>
      </c>
      <c r="F197" s="32">
        <f>'[1]Total SECRETE mii lei'!F207+[1]AG!F207+'[1]Total CTIF'!F207</f>
        <v>2012648.9</v>
      </c>
      <c r="G197" s="32">
        <f>'[1]Total SECRETE mii lei'!G207+[1]AG!G207+'[1]Total CTIF'!G207</f>
        <v>2377652.4</v>
      </c>
      <c r="H197" s="32">
        <f>'[1]Total SECRETE mii lei'!H207+[1]AG!H207+'[1]Total CTIF'!H207</f>
        <v>2377652.4</v>
      </c>
    </row>
    <row r="198" spans="1:8" ht="27.75" customHeight="1" x14ac:dyDescent="0.25">
      <c r="A198" s="31">
        <v>811430</v>
      </c>
      <c r="B198" s="47" t="s">
        <v>408</v>
      </c>
      <c r="C198" s="47"/>
      <c r="D198" s="47"/>
      <c r="E198" s="11" t="s">
        <v>409</v>
      </c>
      <c r="F198" s="32">
        <f>'[1]Total SECRETE mii lei'!F208+[1]AG!F208+'[1]Total CTIF'!F208</f>
        <v>13426.2</v>
      </c>
      <c r="G198" s="32">
        <f>'[1]Total SECRETE mii lei'!G208+[1]AG!G208+'[1]Total CTIF'!G208</f>
        <v>13830.6</v>
      </c>
      <c r="H198" s="32">
        <f>'[1]Total SECRETE mii lei'!H208+[1]AG!H208+'[1]Total CTIF'!H208</f>
        <v>13830.6</v>
      </c>
    </row>
    <row r="199" spans="1:8" ht="52.5" customHeight="1" x14ac:dyDescent="0.25">
      <c r="A199" s="31">
        <v>811460</v>
      </c>
      <c r="B199" s="47" t="s">
        <v>410</v>
      </c>
      <c r="C199" s="47"/>
      <c r="D199" s="47"/>
      <c r="E199" s="11" t="s">
        <v>411</v>
      </c>
      <c r="F199" s="32">
        <f>'[1]Total SECRETE mii lei'!F209+[1]AG!F209+'[1]Total CTIF'!F209</f>
        <v>302620.79999999999</v>
      </c>
      <c r="G199" s="32">
        <f>'[1]Total SECRETE mii lei'!G209+[1]AG!G209+'[1]Total CTIF'!G209</f>
        <v>302620.79999999999</v>
      </c>
      <c r="H199" s="32">
        <f>'[1]Total SECRETE mii lei'!H209+[1]AG!H209+'[1]Total CTIF'!H209</f>
        <v>302620.79999999999</v>
      </c>
    </row>
    <row r="200" spans="1:8" ht="39.75" customHeight="1" x14ac:dyDescent="0.25">
      <c r="A200" s="31">
        <v>812110</v>
      </c>
      <c r="B200" s="47" t="s">
        <v>412</v>
      </c>
      <c r="C200" s="47"/>
      <c r="D200" s="47"/>
      <c r="E200" s="11" t="s">
        <v>413</v>
      </c>
      <c r="F200" s="32">
        <f>'[1]Total SECRETE mii lei'!F210+[1]AG!F210+'[1]Total CTIF'!F210</f>
        <v>18051949.5</v>
      </c>
      <c r="G200" s="32">
        <f>'[1]Total SECRETE mii lei'!G210+[1]AG!G210+'[1]Total CTIF'!G210</f>
        <v>17908585.699999999</v>
      </c>
      <c r="H200" s="32">
        <f>'[1]Total SECRETE mii lei'!H210+[1]AG!H210+'[1]Total CTIF'!H210</f>
        <v>17908585.699999999</v>
      </c>
    </row>
    <row r="201" spans="1:8" ht="38.25" customHeight="1" x14ac:dyDescent="0.25">
      <c r="A201" s="31">
        <v>812120</v>
      </c>
      <c r="B201" s="47" t="s">
        <v>414</v>
      </c>
      <c r="C201" s="47"/>
      <c r="D201" s="47"/>
      <c r="E201" s="11" t="s">
        <v>415</v>
      </c>
      <c r="F201" s="32">
        <f>'[1]Total SECRETE mii lei'!F211+[1]AG!F211+'[1]Total CTIF'!F211</f>
        <v>2063391.9</v>
      </c>
      <c r="G201" s="32">
        <f>'[1]Total SECRETE mii lei'!G211+[1]AG!G211+'[1]Total CTIF'!G211</f>
        <v>2063391.9</v>
      </c>
      <c r="H201" s="32">
        <f>'[1]Total SECRETE mii lei'!H211+[1]AG!H211+'[1]Total CTIF'!H211</f>
        <v>2063391.9</v>
      </c>
    </row>
    <row r="202" spans="1:8" ht="38.25" customHeight="1" x14ac:dyDescent="0.25">
      <c r="A202" s="31">
        <v>812130</v>
      </c>
      <c r="B202" s="47" t="s">
        <v>416</v>
      </c>
      <c r="C202" s="47"/>
      <c r="D202" s="47"/>
      <c r="E202" s="11" t="s">
        <v>417</v>
      </c>
      <c r="F202" s="32">
        <f>'[1]Total SECRETE mii lei'!F212+[1]AG!F212+'[1]Total CTIF'!F212</f>
        <v>12351200</v>
      </c>
      <c r="G202" s="32">
        <f>'[1]Total SECRETE mii lei'!G212+[1]AG!G212+'[1]Total CTIF'!G212</f>
        <v>12061200</v>
      </c>
      <c r="H202" s="32">
        <f>'[1]Total SECRETE mii lei'!H212+[1]AG!H212+'[1]Total CTIF'!H212</f>
        <v>12061200</v>
      </c>
    </row>
    <row r="203" spans="1:8" ht="40.5" customHeight="1" x14ac:dyDescent="0.25">
      <c r="A203" s="31">
        <v>812211</v>
      </c>
      <c r="B203" s="47" t="s">
        <v>418</v>
      </c>
      <c r="C203" s="47"/>
      <c r="D203" s="47"/>
      <c r="E203" s="11" t="s">
        <v>419</v>
      </c>
      <c r="F203" s="32">
        <f>'[1]Total SECRETE mii lei'!F213+[1]AG!F213+'[1]Total CTIF'!F213</f>
        <v>0</v>
      </c>
      <c r="G203" s="32">
        <f>'[1]Total SECRETE mii lei'!G213+[1]AG!G213+'[1]Total CTIF'!G213</f>
        <v>0</v>
      </c>
      <c r="H203" s="32">
        <f>'[1]Total SECRETE mii lei'!H213+[1]AG!H213+'[1]Total CTIF'!H213</f>
        <v>0</v>
      </c>
    </row>
    <row r="204" spans="1:8" ht="34.5" customHeight="1" x14ac:dyDescent="0.25">
      <c r="A204" s="31">
        <v>812212</v>
      </c>
      <c r="B204" s="47" t="s">
        <v>420</v>
      </c>
      <c r="C204" s="47"/>
      <c r="D204" s="47"/>
      <c r="E204" s="11" t="s">
        <v>421</v>
      </c>
      <c r="F204" s="32">
        <f>'[1]Total SECRETE mii lei'!F214+[1]AG!F214+'[1]Total CTIF'!F214</f>
        <v>0</v>
      </c>
      <c r="G204" s="32">
        <f>'[1]Total SECRETE mii lei'!G214+[1]AG!G214+'[1]Total CTIF'!G214</f>
        <v>0</v>
      </c>
      <c r="H204" s="32">
        <f>'[1]Total SECRETE mii lei'!H214+[1]AG!H214+'[1]Total CTIF'!H214</f>
        <v>0</v>
      </c>
    </row>
    <row r="205" spans="1:8" ht="36" customHeight="1" x14ac:dyDescent="0.25">
      <c r="A205" s="31">
        <v>812213</v>
      </c>
      <c r="B205" s="47" t="s">
        <v>422</v>
      </c>
      <c r="C205" s="47"/>
      <c r="D205" s="47"/>
      <c r="E205" s="11" t="s">
        <v>423</v>
      </c>
      <c r="F205" s="32">
        <f>'[1]Total SECRETE mii lei'!F215+[1]AG!F215+'[1]Total CTIF'!F215</f>
        <v>0</v>
      </c>
      <c r="G205" s="32">
        <f>'[1]Total SECRETE mii lei'!G215+[1]AG!G215+'[1]Total CTIF'!G215</f>
        <v>0</v>
      </c>
      <c r="H205" s="32">
        <f>'[1]Total SECRETE mii lei'!H215+[1]AG!H215+'[1]Total CTIF'!H215</f>
        <v>0</v>
      </c>
    </row>
    <row r="206" spans="1:8" ht="33" customHeight="1" x14ac:dyDescent="0.25">
      <c r="A206" s="31">
        <v>812221</v>
      </c>
      <c r="B206" s="47" t="s">
        <v>424</v>
      </c>
      <c r="C206" s="47"/>
      <c r="D206" s="47"/>
      <c r="E206" s="11" t="s">
        <v>425</v>
      </c>
      <c r="F206" s="32">
        <f>'[1]Total SECRETE mii lei'!F216+[1]AG!F216+'[1]Total CTIF'!F216</f>
        <v>2093032.1</v>
      </c>
      <c r="G206" s="32">
        <f>'[1]Total SECRETE mii lei'!G216+[1]AG!G216+'[1]Total CTIF'!G216</f>
        <v>3863368.7</v>
      </c>
      <c r="H206" s="32">
        <f>'[1]Total SECRETE mii lei'!H216+[1]AG!H216+'[1]Total CTIF'!H216</f>
        <v>3863368.7</v>
      </c>
    </row>
    <row r="207" spans="1:8" ht="36" customHeight="1" x14ac:dyDescent="0.25">
      <c r="A207" s="31">
        <v>812222</v>
      </c>
      <c r="B207" s="47" t="s">
        <v>426</v>
      </c>
      <c r="C207" s="47"/>
      <c r="D207" s="47"/>
      <c r="E207" s="11" t="s">
        <v>427</v>
      </c>
      <c r="F207" s="32">
        <f>'[1]Total SECRETE mii lei'!F217+[1]AG!F217+'[1]Total CTIF'!F217</f>
        <v>42378293.700000003</v>
      </c>
      <c r="G207" s="32">
        <f>'[1]Total SECRETE mii lei'!G217+[1]AG!G217+'[1]Total CTIF'!G217</f>
        <v>56304302.399999999</v>
      </c>
      <c r="H207" s="32">
        <f>'[1]Total SECRETE mii lei'!H217+[1]AG!H217+'[1]Total CTIF'!H217</f>
        <v>56304302.399999999</v>
      </c>
    </row>
    <row r="208" spans="1:8" ht="27.75" customHeight="1" x14ac:dyDescent="0.25">
      <c r="A208" s="31">
        <v>812223</v>
      </c>
      <c r="B208" s="47" t="s">
        <v>428</v>
      </c>
      <c r="C208" s="47"/>
      <c r="D208" s="47"/>
      <c r="E208" s="11" t="s">
        <v>429</v>
      </c>
      <c r="F208" s="32">
        <f>'[1]Total SECRETE mii lei'!F218+[1]AG!F218+'[1]Total CTIF'!F218</f>
        <v>0</v>
      </c>
      <c r="G208" s="32">
        <f>'[1]Total SECRETE mii lei'!G218+[1]AG!G218+'[1]Total CTIF'!G218</f>
        <v>0</v>
      </c>
      <c r="H208" s="32">
        <f>'[1]Total SECRETE mii lei'!H218+[1]AG!H218+'[1]Total CTIF'!H218</f>
        <v>0</v>
      </c>
    </row>
    <row r="209" spans="1:8" ht="27.75" customHeight="1" x14ac:dyDescent="0.25">
      <c r="A209" s="31">
        <v>812229</v>
      </c>
      <c r="B209" s="47" t="s">
        <v>430</v>
      </c>
      <c r="C209" s="47"/>
      <c r="D209" s="47"/>
      <c r="E209" s="11" t="s">
        <v>431</v>
      </c>
      <c r="F209" s="32">
        <f>'[1]Total SECRETE mii lei'!F219+[1]AG!F219+'[1]Total CTIF'!F219</f>
        <v>0</v>
      </c>
      <c r="G209" s="32">
        <f>'[1]Total SECRETE mii lei'!G219+[1]AG!G219+'[1]Total CTIF'!G219</f>
        <v>0</v>
      </c>
      <c r="H209" s="32">
        <f>'[1]Total SECRETE mii lei'!H219+[1]AG!H219+'[1]Total CTIF'!H219</f>
        <v>0</v>
      </c>
    </row>
    <row r="210" spans="1:8" ht="27.75" customHeight="1" x14ac:dyDescent="0.25">
      <c r="A210" s="31">
        <v>812330</v>
      </c>
      <c r="B210" s="47" t="s">
        <v>432</v>
      </c>
      <c r="C210" s="47"/>
      <c r="D210" s="47"/>
      <c r="E210" s="11" t="s">
        <v>433</v>
      </c>
      <c r="F210" s="32">
        <f>'[1]Total SECRETE mii lei'!F220+[1]AG!F220+'[1]Total CTIF'!F220</f>
        <v>12667.2</v>
      </c>
      <c r="G210" s="32">
        <f>'[1]Total SECRETE mii lei'!G220+[1]AG!G220+'[1]Total CTIF'!G220</f>
        <v>12671.3</v>
      </c>
      <c r="H210" s="32">
        <f>'[1]Total SECRETE mii lei'!H220+[1]AG!H220+'[1]Total CTIF'!H220</f>
        <v>12671.3</v>
      </c>
    </row>
    <row r="211" spans="1:8" ht="27.75" customHeight="1" x14ac:dyDescent="0.25">
      <c r="A211" s="31">
        <v>812410</v>
      </c>
      <c r="B211" s="47" t="s">
        <v>434</v>
      </c>
      <c r="C211" s="47"/>
      <c r="D211" s="47"/>
      <c r="E211" s="11" t="s">
        <v>435</v>
      </c>
      <c r="F211" s="32">
        <f>'[1]Total SECRETE mii lei'!F221+[1]AG!F221+'[1]Total CTIF'!F221</f>
        <v>8.8000000000000007</v>
      </c>
      <c r="G211" s="32">
        <f>'[1]Total SECRETE mii lei'!G221+[1]AG!G221+'[1]Total CTIF'!G221</f>
        <v>8.8000000000000007</v>
      </c>
      <c r="H211" s="32">
        <f>'[1]Total SECRETE mii lei'!H221+[1]AG!H221+'[1]Total CTIF'!H221</f>
        <v>8.8000000000000007</v>
      </c>
    </row>
    <row r="212" spans="1:8" ht="27.75" customHeight="1" x14ac:dyDescent="0.25">
      <c r="A212" s="31">
        <v>812420</v>
      </c>
      <c r="B212" s="47" t="s">
        <v>436</v>
      </c>
      <c r="C212" s="47"/>
      <c r="D212" s="47"/>
      <c r="E212" s="11" t="s">
        <v>437</v>
      </c>
      <c r="F212" s="32">
        <f>'[1]Total SECRETE mii lei'!F222+[1]AG!F222+'[1]Total CTIF'!F222</f>
        <v>129161.70000000001</v>
      </c>
      <c r="G212" s="32">
        <f>'[1]Total SECRETE mii lei'!G222+[1]AG!G222+'[1]Total CTIF'!G222</f>
        <v>1234.5999999999999</v>
      </c>
      <c r="H212" s="32">
        <f>'[1]Total SECRETE mii lei'!H222+[1]AG!H222+'[1]Total CTIF'!H222</f>
        <v>1234.5999999999999</v>
      </c>
    </row>
    <row r="213" spans="1:8" ht="52.5" customHeight="1" x14ac:dyDescent="0.25">
      <c r="A213" s="31">
        <v>812430</v>
      </c>
      <c r="B213" s="47" t="s">
        <v>438</v>
      </c>
      <c r="C213" s="47"/>
      <c r="D213" s="47"/>
      <c r="E213" s="11" t="s">
        <v>439</v>
      </c>
      <c r="F213" s="32">
        <f>'[1]Total SECRETE mii lei'!F223+[1]AG!F223+'[1]Total CTIF'!F223</f>
        <v>0</v>
      </c>
      <c r="G213" s="32">
        <f>'[1]Total SECRETE mii lei'!G223+[1]AG!G223+'[1]Total CTIF'!G223</f>
        <v>0</v>
      </c>
      <c r="H213" s="32">
        <f>'[1]Total SECRETE mii lei'!H223+[1]AG!H223+'[1]Total CTIF'!H223</f>
        <v>0</v>
      </c>
    </row>
    <row r="214" spans="1:8" ht="36.75" customHeight="1" x14ac:dyDescent="0.25">
      <c r="A214" s="31">
        <v>812440</v>
      </c>
      <c r="B214" s="47" t="s">
        <v>440</v>
      </c>
      <c r="C214" s="47"/>
      <c r="D214" s="47"/>
      <c r="E214" s="11" t="s">
        <v>441</v>
      </c>
      <c r="F214" s="32">
        <f>'[1]Total SECRETE mii lei'!F224+[1]AG!F224+'[1]Total CTIF'!F224</f>
        <v>0</v>
      </c>
      <c r="G214" s="32">
        <f>'[1]Total SECRETE mii lei'!G224+[1]AG!G224+'[1]Total CTIF'!G224</f>
        <v>0</v>
      </c>
      <c r="H214" s="32">
        <f>'[1]Total SECRETE mii lei'!H224+[1]AG!H224+'[1]Total CTIF'!H224</f>
        <v>0</v>
      </c>
    </row>
    <row r="215" spans="1:8" ht="36" customHeight="1" x14ac:dyDescent="0.25">
      <c r="A215" s="31">
        <v>812450</v>
      </c>
      <c r="B215" s="47" t="s">
        <v>442</v>
      </c>
      <c r="C215" s="47"/>
      <c r="D215" s="47"/>
      <c r="E215" s="11" t="s">
        <v>443</v>
      </c>
      <c r="F215" s="32">
        <f>'[1]Total SECRETE mii lei'!F225+[1]AG!F225+'[1]Total CTIF'!F225</f>
        <v>69007.600000000006</v>
      </c>
      <c r="G215" s="32">
        <f>'[1]Total SECRETE mii lei'!G225+[1]AG!G225+'[1]Total CTIF'!G225</f>
        <v>224620.79999999999</v>
      </c>
      <c r="H215" s="32">
        <f>'[1]Total SECRETE mii lei'!H225+[1]AG!H225+'[1]Total CTIF'!H225</f>
        <v>224620.79999999999</v>
      </c>
    </row>
    <row r="216" spans="1:8" ht="51.75" customHeight="1" x14ac:dyDescent="0.25">
      <c r="A216" s="31">
        <v>812460</v>
      </c>
      <c r="B216" s="47" t="s">
        <v>444</v>
      </c>
      <c r="C216" s="47"/>
      <c r="D216" s="47"/>
      <c r="E216" s="11" t="s">
        <v>445</v>
      </c>
      <c r="F216" s="32">
        <f>'[1]Total SECRETE mii lei'!F226+[1]AG!F226+'[1]Total CTIF'!F226</f>
        <v>5090384.0999999996</v>
      </c>
      <c r="G216" s="32">
        <f>'[1]Total SECRETE mii lei'!G226+[1]AG!G226+'[1]Total CTIF'!G226</f>
        <v>5090384.0999999996</v>
      </c>
      <c r="H216" s="32">
        <f>'[1]Total SECRETE mii lei'!H226+[1]AG!H226+'[1]Total CTIF'!H226</f>
        <v>5090384.0999999996</v>
      </c>
    </row>
    <row r="217" spans="1:8" ht="37.5" customHeight="1" x14ac:dyDescent="0.25">
      <c r="A217" s="31">
        <v>812490</v>
      </c>
      <c r="B217" s="47" t="s">
        <v>446</v>
      </c>
      <c r="C217" s="47"/>
      <c r="D217" s="47"/>
      <c r="E217" s="11" t="s">
        <v>447</v>
      </c>
      <c r="F217" s="32">
        <f>'[1]Total SECRETE mii lei'!F227+[1]AG!F227+'[1]Total CTIF'!F227</f>
        <v>365204.9</v>
      </c>
      <c r="G217" s="32">
        <f>'[1]Total SECRETE mii lei'!G227+[1]AG!G227+'[1]Total CTIF'!G227</f>
        <v>474048.6</v>
      </c>
      <c r="H217" s="32">
        <f>'[1]Total SECRETE mii lei'!H227+[1]AG!H227+'[1]Total CTIF'!H227</f>
        <v>474048.6</v>
      </c>
    </row>
    <row r="218" spans="1:8" ht="27.75" customHeight="1" x14ac:dyDescent="0.25">
      <c r="A218" s="31">
        <v>821100</v>
      </c>
      <c r="B218" s="47" t="s">
        <v>448</v>
      </c>
      <c r="C218" s="47"/>
      <c r="D218" s="47"/>
      <c r="E218" s="11" t="s">
        <v>449</v>
      </c>
      <c r="F218" s="32">
        <f>'[1]Total SECRETE mii lei'!F228+[1]AG!F228+'[1]Total CTIF'!F228</f>
        <v>0</v>
      </c>
      <c r="G218" s="32">
        <f>'[1]Total SECRETE mii lei'!G228+[1]AG!G228+'[1]Total CTIF'!G228</f>
        <v>0</v>
      </c>
      <c r="H218" s="32">
        <f>'[1]Total SECRETE mii lei'!H228+[1]AG!H228+'[1]Total CTIF'!H228</f>
        <v>0</v>
      </c>
    </row>
    <row r="219" spans="1:8" ht="34.5" customHeight="1" x14ac:dyDescent="0.25">
      <c r="A219" s="31">
        <v>821200</v>
      </c>
      <c r="B219" s="47" t="s">
        <v>450</v>
      </c>
      <c r="C219" s="47"/>
      <c r="D219" s="47"/>
      <c r="E219" s="11" t="s">
        <v>451</v>
      </c>
      <c r="F219" s="32">
        <f>'[1]Total SECRETE mii lei'!F229+[1]AG!F229+'[1]Total CTIF'!F229</f>
        <v>965.1</v>
      </c>
      <c r="G219" s="32">
        <f>'[1]Total SECRETE mii lei'!G229+[1]AG!G229+'[1]Total CTIF'!G229</f>
        <v>1016.7</v>
      </c>
      <c r="H219" s="32">
        <f>'[1]Total SECRETE mii lei'!H229+[1]AG!H229+'[1]Total CTIF'!H229</f>
        <v>1016.7</v>
      </c>
    </row>
    <row r="220" spans="1:8" ht="37.5" customHeight="1" x14ac:dyDescent="0.25">
      <c r="A220" s="31">
        <v>821300</v>
      </c>
      <c r="B220" s="47" t="s">
        <v>452</v>
      </c>
      <c r="C220" s="47"/>
      <c r="D220" s="47"/>
      <c r="E220" s="11" t="s">
        <v>453</v>
      </c>
      <c r="F220" s="32">
        <f>'[1]Total SECRETE mii lei'!F230+[1]AG!F230+'[1]Total CTIF'!F230</f>
        <v>0</v>
      </c>
      <c r="G220" s="32">
        <f>'[1]Total SECRETE mii lei'!G230+[1]AG!G230+'[1]Total CTIF'!G230</f>
        <v>0</v>
      </c>
      <c r="H220" s="32">
        <f>'[1]Total SECRETE mii lei'!H230+[1]AG!H230+'[1]Total CTIF'!H230</f>
        <v>0</v>
      </c>
    </row>
    <row r="221" spans="1:8" ht="27.75" customHeight="1" x14ac:dyDescent="0.25">
      <c r="A221" s="31">
        <v>821400</v>
      </c>
      <c r="B221" s="47" t="s">
        <v>454</v>
      </c>
      <c r="C221" s="47"/>
      <c r="D221" s="47"/>
      <c r="E221" s="11" t="s">
        <v>455</v>
      </c>
      <c r="F221" s="32">
        <f>'[1]Total SECRETE mii lei'!F231+[1]AG!F231+'[1]Total CTIF'!F231</f>
        <v>55570.3</v>
      </c>
      <c r="G221" s="32">
        <f>'[1]Total SECRETE mii lei'!G231+[1]AG!G231+'[1]Total CTIF'!G231</f>
        <v>12508.8</v>
      </c>
      <c r="H221" s="32">
        <f>'[1]Total SECRETE mii lei'!H231+[1]AG!H231+'[1]Total CTIF'!H231</f>
        <v>12508.8</v>
      </c>
    </row>
    <row r="222" spans="1:8" ht="27.75" customHeight="1" x14ac:dyDescent="0.25">
      <c r="A222" s="31">
        <v>821500</v>
      </c>
      <c r="B222" s="47" t="s">
        <v>456</v>
      </c>
      <c r="C222" s="47"/>
      <c r="D222" s="47"/>
      <c r="E222" s="11" t="s">
        <v>457</v>
      </c>
      <c r="F222" s="32">
        <f>'[1]Total SECRETE mii lei'!F232+[1]AG!F232+'[1]Total CTIF'!F232</f>
        <v>12770.7</v>
      </c>
      <c r="G222" s="32">
        <f>'[1]Total SECRETE mii lei'!G232+[1]AG!G232+'[1]Total CTIF'!G232</f>
        <v>9960.2000000000007</v>
      </c>
      <c r="H222" s="32">
        <f>'[1]Total SECRETE mii lei'!H232+[1]AG!H232+'[1]Total CTIF'!H232</f>
        <v>9960.2000000000007</v>
      </c>
    </row>
    <row r="223" spans="1:8" ht="27.75" customHeight="1" x14ac:dyDescent="0.25">
      <c r="A223" s="31">
        <v>822100</v>
      </c>
      <c r="B223" s="47" t="s">
        <v>458</v>
      </c>
      <c r="C223" s="47"/>
      <c r="D223" s="47"/>
      <c r="E223" s="11" t="s">
        <v>459</v>
      </c>
      <c r="F223" s="32">
        <f>'[1]Total SECRETE mii lei'!F233+[1]AG!F233+'[1]Total CTIF'!F233</f>
        <v>265145.3</v>
      </c>
      <c r="G223" s="32">
        <f>'[1]Total SECRETE mii lei'!G233+[1]AG!G233+'[1]Total CTIF'!G233</f>
        <v>466342.40000000002</v>
      </c>
      <c r="H223" s="32">
        <f>'[1]Total SECRETE mii lei'!H233+[1]AG!H233+'[1]Total CTIF'!H233</f>
        <v>466342.40000000002</v>
      </c>
    </row>
    <row r="224" spans="1:8" ht="27.75" customHeight="1" x14ac:dyDescent="0.25">
      <c r="A224" s="31">
        <v>822210</v>
      </c>
      <c r="B224" s="47" t="s">
        <v>460</v>
      </c>
      <c r="C224" s="47"/>
      <c r="D224" s="47"/>
      <c r="E224" s="11" t="s">
        <v>461</v>
      </c>
      <c r="F224" s="32">
        <f>'[1]Total SECRETE mii lei'!F234+[1]AG!F234+'[1]Total CTIF'!F234</f>
        <v>41276.5</v>
      </c>
      <c r="G224" s="32">
        <f>'[1]Total SECRETE mii lei'!G234+[1]AG!G234+'[1]Total CTIF'!G234</f>
        <v>55624.9</v>
      </c>
      <c r="H224" s="32">
        <f>'[1]Total SECRETE mii lei'!H234+[1]AG!H234+'[1]Total CTIF'!H234</f>
        <v>55624.9</v>
      </c>
    </row>
    <row r="225" spans="1:8" ht="27.75" customHeight="1" x14ac:dyDescent="0.25">
      <c r="A225" s="31">
        <v>822220</v>
      </c>
      <c r="B225" s="47" t="s">
        <v>462</v>
      </c>
      <c r="C225" s="47"/>
      <c r="D225" s="47"/>
      <c r="E225" s="11" t="s">
        <v>463</v>
      </c>
      <c r="F225" s="32">
        <f>'[1]Total SECRETE mii lei'!F235+[1]AG!F235+'[1]Total CTIF'!F235</f>
        <v>33.5</v>
      </c>
      <c r="G225" s="32">
        <f>'[1]Total SECRETE mii lei'!G235+[1]AG!G235+'[1]Total CTIF'!G235</f>
        <v>46.6</v>
      </c>
      <c r="H225" s="32">
        <f>'[1]Total SECRETE mii lei'!H235+[1]AG!H235+'[1]Total CTIF'!H235</f>
        <v>46.6</v>
      </c>
    </row>
    <row r="226" spans="1:8" ht="27.75" customHeight="1" x14ac:dyDescent="0.25">
      <c r="A226" s="31">
        <v>822230</v>
      </c>
      <c r="B226" s="47" t="s">
        <v>464</v>
      </c>
      <c r="C226" s="47"/>
      <c r="D226" s="47"/>
      <c r="E226" s="11" t="s">
        <v>465</v>
      </c>
      <c r="F226" s="32">
        <f>'[1]Total SECRETE mii lei'!F236+[1]AG!F236+'[1]Total CTIF'!F236</f>
        <v>9.9</v>
      </c>
      <c r="G226" s="32">
        <f>'[1]Total SECRETE mii lei'!G236+[1]AG!G236+'[1]Total CTIF'!G236</f>
        <v>1.3</v>
      </c>
      <c r="H226" s="32">
        <f>'[1]Total SECRETE mii lei'!H236+[1]AG!H236+'[1]Total CTIF'!H236</f>
        <v>1.3</v>
      </c>
    </row>
    <row r="227" spans="1:8" ht="27.75" customHeight="1" x14ac:dyDescent="0.25">
      <c r="A227" s="31">
        <v>822300</v>
      </c>
      <c r="B227" s="47" t="s">
        <v>466</v>
      </c>
      <c r="C227" s="47"/>
      <c r="D227" s="47"/>
      <c r="E227" s="11" t="s">
        <v>467</v>
      </c>
      <c r="F227" s="32">
        <f>'[1]Total SECRETE mii lei'!F237+[1]AG!F237+'[1]Total CTIF'!F237</f>
        <v>4906.8999999999996</v>
      </c>
      <c r="G227" s="32">
        <f>'[1]Total SECRETE mii lei'!G237+[1]AG!G237+'[1]Total CTIF'!G237</f>
        <v>4984.3999999999996</v>
      </c>
      <c r="H227" s="32">
        <f>'[1]Total SECRETE mii lei'!H237+[1]AG!H237+'[1]Total CTIF'!H237</f>
        <v>4984.3999999999996</v>
      </c>
    </row>
    <row r="228" spans="1:8" ht="27.75" customHeight="1" x14ac:dyDescent="0.25">
      <c r="A228" s="31">
        <v>822410</v>
      </c>
      <c r="B228" s="47" t="s">
        <v>468</v>
      </c>
      <c r="C228" s="47"/>
      <c r="D228" s="47"/>
      <c r="E228" s="11" t="s">
        <v>469</v>
      </c>
      <c r="F228" s="32">
        <f>'[1]Total SECRETE mii lei'!F238+[1]AG!F238+'[1]Total CTIF'!F238</f>
        <v>803</v>
      </c>
      <c r="G228" s="32">
        <f>'[1]Total SECRETE mii lei'!G238+[1]AG!G238+'[1]Total CTIF'!G238</f>
        <v>1042.3</v>
      </c>
      <c r="H228" s="32">
        <f>'[1]Total SECRETE mii lei'!H238+[1]AG!H238+'[1]Total CTIF'!H238</f>
        <v>1042.3</v>
      </c>
    </row>
    <row r="229" spans="1:8" ht="27.75" customHeight="1" x14ac:dyDescent="0.25">
      <c r="A229" s="31">
        <v>822420</v>
      </c>
      <c r="B229" s="47" t="s">
        <v>470</v>
      </c>
      <c r="C229" s="47"/>
      <c r="D229" s="47"/>
      <c r="E229" s="11" t="s">
        <v>471</v>
      </c>
      <c r="F229" s="32">
        <f>'[1]Total SECRETE mii lei'!F239+[1]AG!F239+'[1]Total CTIF'!F239</f>
        <v>25445.7</v>
      </c>
      <c r="G229" s="32">
        <f>'[1]Total SECRETE mii lei'!G239+[1]AG!G239+'[1]Total CTIF'!G239</f>
        <v>64061.9</v>
      </c>
      <c r="H229" s="32">
        <f>'[1]Total SECRETE mii lei'!H239+[1]AG!H239+'[1]Total CTIF'!H239</f>
        <v>64061.9</v>
      </c>
    </row>
    <row r="230" spans="1:8" ht="34.5" customHeight="1" x14ac:dyDescent="0.25">
      <c r="A230" s="31">
        <v>822430</v>
      </c>
      <c r="B230" s="47" t="s">
        <v>472</v>
      </c>
      <c r="C230" s="47"/>
      <c r="D230" s="47"/>
      <c r="E230" s="11" t="s">
        <v>473</v>
      </c>
      <c r="F230" s="32">
        <f>'[1]Total SECRETE mii lei'!F240+[1]AG!F240+'[1]Total CTIF'!F240</f>
        <v>98.3</v>
      </c>
      <c r="G230" s="32">
        <f>'[1]Total SECRETE mii lei'!G240+[1]AG!G240+'[1]Total CTIF'!G240</f>
        <v>98.3</v>
      </c>
      <c r="H230" s="32">
        <f>'[1]Total SECRETE mii lei'!H240+[1]AG!H240+'[1]Total CTIF'!H240</f>
        <v>98.3</v>
      </c>
    </row>
    <row r="231" spans="1:8" ht="27.75" customHeight="1" x14ac:dyDescent="0.25">
      <c r="A231" s="31">
        <v>822490</v>
      </c>
      <c r="B231" s="47" t="s">
        <v>474</v>
      </c>
      <c r="C231" s="47"/>
      <c r="D231" s="47"/>
      <c r="E231" s="11" t="s">
        <v>475</v>
      </c>
      <c r="F231" s="32">
        <f>'[1]Total SECRETE mii lei'!F241+[1]AG!F241+'[1]Total CTIF'!F241</f>
        <v>54419.9</v>
      </c>
      <c r="G231" s="32">
        <f>'[1]Total SECRETE mii lei'!G241+[1]AG!G241+'[1]Total CTIF'!G241</f>
        <v>83456.5</v>
      </c>
      <c r="H231" s="32">
        <f>'[1]Total SECRETE mii lei'!H241+[1]AG!H241+'[1]Total CTIF'!H241</f>
        <v>83456.5</v>
      </c>
    </row>
    <row r="232" spans="1:8" ht="33.75" customHeight="1" x14ac:dyDescent="0.25">
      <c r="A232" s="31">
        <v>822510</v>
      </c>
      <c r="B232" s="47" t="s">
        <v>476</v>
      </c>
      <c r="C232" s="47"/>
      <c r="D232" s="47"/>
      <c r="E232" s="11" t="s">
        <v>477</v>
      </c>
      <c r="F232" s="32">
        <f>'[1]Total SECRETE mii lei'!F242+[1]AG!F242+'[1]Total CTIF'!F242</f>
        <v>14741</v>
      </c>
      <c r="G232" s="32">
        <f>'[1]Total SECRETE mii lei'!G242+[1]AG!G242+'[1]Total CTIF'!G242</f>
        <v>11476.4</v>
      </c>
      <c r="H232" s="32">
        <f>'[1]Total SECRETE mii lei'!H242+[1]AG!H242+'[1]Total CTIF'!H242</f>
        <v>11476.4</v>
      </c>
    </row>
    <row r="233" spans="1:8" ht="27.75" customHeight="1" x14ac:dyDescent="0.25">
      <c r="A233" s="31">
        <v>822520</v>
      </c>
      <c r="B233" s="47" t="s">
        <v>478</v>
      </c>
      <c r="C233" s="47"/>
      <c r="D233" s="47"/>
      <c r="E233" s="11" t="s">
        <v>479</v>
      </c>
      <c r="F233" s="32">
        <f>'[1]Total SECRETE mii lei'!F243+[1]AG!F243+'[1]Total CTIF'!F243</f>
        <v>0</v>
      </c>
      <c r="G233" s="32">
        <f>'[1]Total SECRETE mii lei'!G243+[1]AG!G243+'[1]Total CTIF'!G243</f>
        <v>0</v>
      </c>
      <c r="H233" s="32">
        <f>'[1]Total SECRETE mii lei'!H243+[1]AG!H243+'[1]Total CTIF'!H243</f>
        <v>0</v>
      </c>
    </row>
    <row r="234" spans="1:8" ht="27.75" customHeight="1" x14ac:dyDescent="0.25">
      <c r="A234" s="31">
        <v>822530</v>
      </c>
      <c r="B234" s="47" t="s">
        <v>480</v>
      </c>
      <c r="C234" s="47"/>
      <c r="D234" s="47"/>
      <c r="E234" s="11" t="s">
        <v>481</v>
      </c>
      <c r="F234" s="32">
        <f>'[1]Total SECRETE mii lei'!F244+[1]AG!F244+'[1]Total CTIF'!F244</f>
        <v>0</v>
      </c>
      <c r="G234" s="32">
        <f>'[1]Total SECRETE mii lei'!G244+[1]AG!G244+'[1]Total CTIF'!G244</f>
        <v>0</v>
      </c>
      <c r="H234" s="32">
        <f>'[1]Total SECRETE mii lei'!H244+[1]AG!H244+'[1]Total CTIF'!H244</f>
        <v>0</v>
      </c>
    </row>
    <row r="235" spans="1:8" ht="27.75" customHeight="1" x14ac:dyDescent="0.25">
      <c r="A235" s="31">
        <v>822610</v>
      </c>
      <c r="B235" s="47" t="s">
        <v>482</v>
      </c>
      <c r="C235" s="47"/>
      <c r="D235" s="47"/>
      <c r="E235" s="11" t="s">
        <v>483</v>
      </c>
      <c r="F235" s="32">
        <f>'[1]Total SECRETE mii lei'!F245+[1]AG!F245+'[1]Total CTIF'!F245</f>
        <v>7532</v>
      </c>
      <c r="G235" s="32">
        <f>'[1]Total SECRETE mii lei'!G245+[1]AG!G245+'[1]Total CTIF'!G245</f>
        <v>0</v>
      </c>
      <c r="H235" s="32">
        <f>'[1]Total SECRETE mii lei'!H245+[1]AG!H245+'[1]Total CTIF'!H245</f>
        <v>0</v>
      </c>
    </row>
    <row r="236" spans="1:8" ht="45" customHeight="1" x14ac:dyDescent="0.25">
      <c r="A236" s="31">
        <v>822710</v>
      </c>
      <c r="B236" s="47" t="s">
        <v>484</v>
      </c>
      <c r="C236" s="47"/>
      <c r="D236" s="47"/>
      <c r="E236" s="11" t="s">
        <v>485</v>
      </c>
      <c r="F236" s="32">
        <f>'[1]Total SECRETE mii lei'!F246+[1]AG!F246+'[1]Total CTIF'!F246</f>
        <v>160222</v>
      </c>
      <c r="G236" s="32">
        <f>'[1]Total SECRETE mii lei'!G246+[1]AG!G246+'[1]Total CTIF'!G246</f>
        <v>161900.6</v>
      </c>
      <c r="H236" s="32">
        <f>'[1]Total SECRETE mii lei'!H246+[1]AG!H246+'[1]Total CTIF'!H246</f>
        <v>161900.6</v>
      </c>
    </row>
    <row r="237" spans="1:8" ht="27.75" customHeight="1" x14ac:dyDescent="0.25">
      <c r="A237" s="33">
        <v>822900</v>
      </c>
      <c r="B237" s="48" t="s">
        <v>486</v>
      </c>
      <c r="C237" s="48"/>
      <c r="D237" s="48"/>
      <c r="E237" s="34" t="s">
        <v>487</v>
      </c>
      <c r="F237" s="32">
        <f>'[1]Total SECRETE mii lei'!F247+[1]AG!F247+'[1]Total CTIF'!F247</f>
        <v>2004716.5</v>
      </c>
      <c r="G237" s="32">
        <f>'[1]Total SECRETE mii lei'!G247+[1]AG!G247+'[1]Total CTIF'!G247</f>
        <v>2205848.4</v>
      </c>
      <c r="H237" s="32">
        <f>'[1]Total SECRETE mii lei'!H247+[1]AG!H247+'[1]Total CTIF'!H247</f>
        <v>2205848.4</v>
      </c>
    </row>
    <row r="238" spans="1:8" ht="103.5" customHeight="1" x14ac:dyDescent="0.25">
      <c r="A238" s="31"/>
      <c r="B238" s="49" t="s">
        <v>488</v>
      </c>
      <c r="C238" s="49"/>
      <c r="D238" s="49"/>
      <c r="E238" s="35" t="s">
        <v>489</v>
      </c>
      <c r="F238" s="36">
        <f>SUM(F187:F237)</f>
        <v>107136409.40000001</v>
      </c>
      <c r="G238" s="36">
        <f>SUM(G187:G237)</f>
        <v>127702587.3</v>
      </c>
      <c r="H238" s="36">
        <f>SUM(H187:H237)</f>
        <v>127702587.3</v>
      </c>
    </row>
    <row r="239" spans="1:8" ht="19.5" customHeight="1" x14ac:dyDescent="0.25">
      <c r="A239" s="50"/>
      <c r="B239" s="50"/>
      <c r="C239" s="50"/>
      <c r="D239" s="50"/>
      <c r="E239" s="50"/>
      <c r="F239" s="50"/>
      <c r="G239" s="50"/>
      <c r="H239" s="50"/>
    </row>
    <row r="240" spans="1:8" ht="10.5" customHeight="1" x14ac:dyDescent="0.25">
      <c r="A240" s="51"/>
      <c r="B240" s="51"/>
      <c r="C240" s="51"/>
      <c r="D240" s="51"/>
      <c r="E240" s="51"/>
      <c r="F240" s="51"/>
      <c r="G240" s="51"/>
      <c r="H240" s="51"/>
    </row>
    <row r="241" spans="1:8" ht="38.25" customHeight="1" x14ac:dyDescent="0.25">
      <c r="A241" s="37"/>
      <c r="B241" s="52" t="s">
        <v>490</v>
      </c>
      <c r="C241" s="52"/>
      <c r="D241" s="52"/>
      <c r="E241" s="52"/>
      <c r="F241" s="1"/>
      <c r="G241" s="38" t="s">
        <v>491</v>
      </c>
      <c r="H241" s="39"/>
    </row>
    <row r="242" spans="1:8" ht="38.25" customHeight="1" x14ac:dyDescent="0.25">
      <c r="A242" s="37"/>
      <c r="B242" s="46" t="s">
        <v>492</v>
      </c>
      <c r="C242" s="46"/>
      <c r="D242" s="46"/>
      <c r="E242" s="46"/>
      <c r="F242" s="1"/>
      <c r="G242" s="38" t="s">
        <v>493</v>
      </c>
      <c r="H242" s="39"/>
    </row>
    <row r="243" spans="1:8" ht="36" customHeight="1" x14ac:dyDescent="0.25">
      <c r="A243" s="37"/>
      <c r="B243" s="46" t="s">
        <v>494</v>
      </c>
      <c r="C243" s="46"/>
      <c r="D243" s="46"/>
      <c r="E243" s="46"/>
      <c r="F243" s="39"/>
      <c r="G243" s="38" t="s">
        <v>495</v>
      </c>
      <c r="H243" s="39"/>
    </row>
    <row r="244" spans="1:8" ht="36.75" customHeight="1" x14ac:dyDescent="0.25">
      <c r="A244" s="37"/>
      <c r="B244" s="46" t="s">
        <v>496</v>
      </c>
      <c r="C244" s="46"/>
      <c r="D244" s="46"/>
      <c r="E244" s="46"/>
      <c r="F244" s="1"/>
      <c r="G244" s="40" t="s">
        <v>497</v>
      </c>
      <c r="H244" s="1"/>
    </row>
    <row r="245" spans="1:8" ht="35.25" customHeight="1" x14ac:dyDescent="0.25">
      <c r="A245" s="37"/>
      <c r="B245" s="46" t="s">
        <v>498</v>
      </c>
      <c r="C245" s="46"/>
      <c r="D245" s="46"/>
      <c r="E245" s="46"/>
      <c r="F245" s="1"/>
      <c r="G245" s="40" t="s">
        <v>499</v>
      </c>
      <c r="H245" s="1"/>
    </row>
    <row r="246" spans="1:8" ht="27.75" customHeight="1" x14ac:dyDescent="0.25">
      <c r="F246" s="43"/>
      <c r="G246" s="43"/>
      <c r="H246" s="43"/>
    </row>
    <row r="247" spans="1:8" ht="27.75" customHeight="1" x14ac:dyDescent="0.25">
      <c r="F247" s="43"/>
      <c r="G247" s="43"/>
      <c r="H247" s="43"/>
    </row>
    <row r="248" spans="1:8" ht="27.75" customHeight="1" x14ac:dyDescent="0.25">
      <c r="F248" s="43"/>
      <c r="G248" s="43"/>
      <c r="H248" s="43"/>
    </row>
    <row r="249" spans="1:8" ht="27.75" customHeight="1" x14ac:dyDescent="0.25">
      <c r="F249" s="43"/>
      <c r="G249" s="43"/>
      <c r="H249" s="43"/>
    </row>
    <row r="250" spans="1:8" ht="27.75" customHeight="1" x14ac:dyDescent="0.25">
      <c r="F250" s="43"/>
      <c r="G250" s="43"/>
      <c r="H250" s="43"/>
    </row>
  </sheetData>
  <mergeCells count="248">
    <mergeCell ref="A1:H1"/>
    <mergeCell ref="A2:H2"/>
    <mergeCell ref="A3:H3"/>
    <mergeCell ref="A4:H4"/>
    <mergeCell ref="A5:H6"/>
    <mergeCell ref="A7:A8"/>
    <mergeCell ref="B7:D8"/>
    <mergeCell ref="E7:E8"/>
    <mergeCell ref="F7:F8"/>
    <mergeCell ref="G7:G8"/>
    <mergeCell ref="B14:D14"/>
    <mergeCell ref="B15:D15"/>
    <mergeCell ref="B16:D16"/>
    <mergeCell ref="B17:D17"/>
    <mergeCell ref="B18:D18"/>
    <mergeCell ref="B19:D19"/>
    <mergeCell ref="H7:H8"/>
    <mergeCell ref="B9:D9"/>
    <mergeCell ref="B10:D10"/>
    <mergeCell ref="B11:D11"/>
    <mergeCell ref="B12:D12"/>
    <mergeCell ref="B13:D13"/>
    <mergeCell ref="B26:D26"/>
    <mergeCell ref="B27:D27"/>
    <mergeCell ref="B28:D28"/>
    <mergeCell ref="B29:D29"/>
    <mergeCell ref="B30:D30"/>
    <mergeCell ref="B31:D31"/>
    <mergeCell ref="B20:D20"/>
    <mergeCell ref="B21:D21"/>
    <mergeCell ref="B22:D22"/>
    <mergeCell ref="B23:D23"/>
    <mergeCell ref="B24:D24"/>
    <mergeCell ref="B25:D25"/>
    <mergeCell ref="B38:D38"/>
    <mergeCell ref="B39:D39"/>
    <mergeCell ref="B40:D40"/>
    <mergeCell ref="B41:D41"/>
    <mergeCell ref="B42:D42"/>
    <mergeCell ref="B43:D43"/>
    <mergeCell ref="B32:D32"/>
    <mergeCell ref="B33:D33"/>
    <mergeCell ref="B34:D34"/>
    <mergeCell ref="B35:D35"/>
    <mergeCell ref="B36:D36"/>
    <mergeCell ref="B37:D37"/>
    <mergeCell ref="B50:D50"/>
    <mergeCell ref="B51:D51"/>
    <mergeCell ref="B52:D52"/>
    <mergeCell ref="B53:D53"/>
    <mergeCell ref="B54:D54"/>
    <mergeCell ref="B55:D55"/>
    <mergeCell ref="B44:D44"/>
    <mergeCell ref="B45:D45"/>
    <mergeCell ref="B46:D46"/>
    <mergeCell ref="B47:D47"/>
    <mergeCell ref="B48:D48"/>
    <mergeCell ref="B49:D49"/>
    <mergeCell ref="B62:D62"/>
    <mergeCell ref="B63:D63"/>
    <mergeCell ref="B64:D64"/>
    <mergeCell ref="B65:D65"/>
    <mergeCell ref="B66:D66"/>
    <mergeCell ref="B67:D67"/>
    <mergeCell ref="B56:D56"/>
    <mergeCell ref="B57:D57"/>
    <mergeCell ref="B58:D58"/>
    <mergeCell ref="B59:D59"/>
    <mergeCell ref="B60:D60"/>
    <mergeCell ref="B61:D61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98:D98"/>
    <mergeCell ref="B99:D99"/>
    <mergeCell ref="B100:D100"/>
    <mergeCell ref="B101:D101"/>
    <mergeCell ref="B102:D102"/>
    <mergeCell ref="B103:D103"/>
    <mergeCell ref="B92:D92"/>
    <mergeCell ref="B93:D93"/>
    <mergeCell ref="B94:D94"/>
    <mergeCell ref="B95:D95"/>
    <mergeCell ref="B96:D96"/>
    <mergeCell ref="B97:D97"/>
    <mergeCell ref="B110:D110"/>
    <mergeCell ref="B111:D111"/>
    <mergeCell ref="B112:D112"/>
    <mergeCell ref="B113:D113"/>
    <mergeCell ref="B114:D114"/>
    <mergeCell ref="B115:D115"/>
    <mergeCell ref="B104:D104"/>
    <mergeCell ref="B105:D105"/>
    <mergeCell ref="B106:D106"/>
    <mergeCell ref="B107:D107"/>
    <mergeCell ref="B108:D108"/>
    <mergeCell ref="B109:D109"/>
    <mergeCell ref="B122:D122"/>
    <mergeCell ref="B123:D123"/>
    <mergeCell ref="B124:D124"/>
    <mergeCell ref="B125:D125"/>
    <mergeCell ref="B126:D126"/>
    <mergeCell ref="B127:D127"/>
    <mergeCell ref="A116:D116"/>
    <mergeCell ref="B117:D117"/>
    <mergeCell ref="B118:D118"/>
    <mergeCell ref="B119:D119"/>
    <mergeCell ref="B120:D120"/>
    <mergeCell ref="B121:D121"/>
    <mergeCell ref="B134:D134"/>
    <mergeCell ref="B135:D135"/>
    <mergeCell ref="B136:D136"/>
    <mergeCell ref="B137:D137"/>
    <mergeCell ref="B138:D138"/>
    <mergeCell ref="B139:D139"/>
    <mergeCell ref="B128:D128"/>
    <mergeCell ref="B129:D129"/>
    <mergeCell ref="B130:D130"/>
    <mergeCell ref="B131:D131"/>
    <mergeCell ref="B132:D132"/>
    <mergeCell ref="B133:D133"/>
    <mergeCell ref="B146:D146"/>
    <mergeCell ref="B147:D147"/>
    <mergeCell ref="B148:D148"/>
    <mergeCell ref="B149:D149"/>
    <mergeCell ref="B150:D150"/>
    <mergeCell ref="B151:D151"/>
    <mergeCell ref="B140:D140"/>
    <mergeCell ref="B141:D141"/>
    <mergeCell ref="B142:D142"/>
    <mergeCell ref="B143:D143"/>
    <mergeCell ref="B144:D144"/>
    <mergeCell ref="B145:D145"/>
    <mergeCell ref="B158:D158"/>
    <mergeCell ref="B159:D159"/>
    <mergeCell ref="B160:D160"/>
    <mergeCell ref="B161:D161"/>
    <mergeCell ref="B162:D162"/>
    <mergeCell ref="B163:D163"/>
    <mergeCell ref="B152:D152"/>
    <mergeCell ref="B153:D153"/>
    <mergeCell ref="B154:D154"/>
    <mergeCell ref="B155:D155"/>
    <mergeCell ref="B156:D156"/>
    <mergeCell ref="B157:D157"/>
    <mergeCell ref="B170:D170"/>
    <mergeCell ref="B171:D171"/>
    <mergeCell ref="B172:D172"/>
    <mergeCell ref="B173:D173"/>
    <mergeCell ref="B174:D174"/>
    <mergeCell ref="B175:D175"/>
    <mergeCell ref="B164:D164"/>
    <mergeCell ref="B165:D165"/>
    <mergeCell ref="B166:D166"/>
    <mergeCell ref="B167:D167"/>
    <mergeCell ref="B168:D168"/>
    <mergeCell ref="B169:D169"/>
    <mergeCell ref="B182:D182"/>
    <mergeCell ref="B183:D183"/>
    <mergeCell ref="A184:D184"/>
    <mergeCell ref="B185:D185"/>
    <mergeCell ref="B186:D186"/>
    <mergeCell ref="B187:D187"/>
    <mergeCell ref="B176:D176"/>
    <mergeCell ref="B177:D177"/>
    <mergeCell ref="B178:D178"/>
    <mergeCell ref="B179:D179"/>
    <mergeCell ref="B180:D180"/>
    <mergeCell ref="B181:D181"/>
    <mergeCell ref="B194:D194"/>
    <mergeCell ref="B195:D195"/>
    <mergeCell ref="B196:D196"/>
    <mergeCell ref="B197:D197"/>
    <mergeCell ref="B198:D198"/>
    <mergeCell ref="B199:D199"/>
    <mergeCell ref="B188:D188"/>
    <mergeCell ref="B189:D189"/>
    <mergeCell ref="B190:D190"/>
    <mergeCell ref="B191:D191"/>
    <mergeCell ref="B192:D192"/>
    <mergeCell ref="B193:D193"/>
    <mergeCell ref="B206:D206"/>
    <mergeCell ref="B207:D207"/>
    <mergeCell ref="B208:D208"/>
    <mergeCell ref="B209:D209"/>
    <mergeCell ref="B210:D210"/>
    <mergeCell ref="B211:D211"/>
    <mergeCell ref="B200:D200"/>
    <mergeCell ref="B201:D201"/>
    <mergeCell ref="B202:D202"/>
    <mergeCell ref="B203:D203"/>
    <mergeCell ref="B204:D204"/>
    <mergeCell ref="B205:D205"/>
    <mergeCell ref="B218:D218"/>
    <mergeCell ref="B219:D219"/>
    <mergeCell ref="B220:D220"/>
    <mergeCell ref="B221:D221"/>
    <mergeCell ref="B222:D222"/>
    <mergeCell ref="B223:D223"/>
    <mergeCell ref="B212:D212"/>
    <mergeCell ref="B213:D213"/>
    <mergeCell ref="B214:D214"/>
    <mergeCell ref="B215:D215"/>
    <mergeCell ref="B216:D216"/>
    <mergeCell ref="B217:D217"/>
    <mergeCell ref="B230:D230"/>
    <mergeCell ref="B231:D231"/>
    <mergeCell ref="B232:D232"/>
    <mergeCell ref="B233:D233"/>
    <mergeCell ref="B234:D234"/>
    <mergeCell ref="B235:D235"/>
    <mergeCell ref="B224:D224"/>
    <mergeCell ref="B225:D225"/>
    <mergeCell ref="B226:D226"/>
    <mergeCell ref="B227:D227"/>
    <mergeCell ref="B228:D228"/>
    <mergeCell ref="B229:D229"/>
    <mergeCell ref="B242:E242"/>
    <mergeCell ref="B243:E243"/>
    <mergeCell ref="B244:E244"/>
    <mergeCell ref="B245:E245"/>
    <mergeCell ref="B236:D236"/>
    <mergeCell ref="B237:D237"/>
    <mergeCell ref="B238:D238"/>
    <mergeCell ref="A239:H239"/>
    <mergeCell ref="A240:H240"/>
    <mergeCell ref="B241:E241"/>
  </mergeCells>
  <pageMargins left="0.51181102362204722" right="0.11811023622047245" top="0.15748031496062992" bottom="0.35433070866141736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2023-04-14T08:13:46Z</dcterms:modified>
</cp:coreProperties>
</file>